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https://bambuswb.sharepoint.com/sites/WordressWebseite/Freigegebene Dokumente/04 Blogbeiträge/2023-12 DN Blog_Einkommenssteuer/"/>
    </mc:Choice>
  </mc:AlternateContent>
  <xr:revisionPtr revIDLastSave="4" documentId="13_ncr:1_{6EEB4442-7B1F-4266-9AD0-63B583BCBD5E}" xr6:coauthVersionLast="47" xr6:coauthVersionMax="47" xr10:uidLastSave="{DDB5A7C7-A557-43CD-9338-33E3CC591C9D}"/>
  <bookViews>
    <workbookView xWindow="28680" yWindow="-120" windowWidth="29040" windowHeight="15720" xr2:uid="{EF1201DB-EA68-453E-9459-761F8B259486}"/>
  </bookViews>
  <sheets>
    <sheet name="Berechnung Einkommensteu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7" i="1" l="1"/>
  <c r="B21" i="1" l="1"/>
  <c r="B25" i="1"/>
  <c r="B29" i="1"/>
  <c r="B41" i="1" a="1"/>
  <c r="B41" i="1" s="1"/>
  <c r="B37" i="1" a="1"/>
  <c r="B37" i="1" s="1"/>
  <c r="B33" i="1" a="1"/>
  <c r="B3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<sst xmlns="http://schemas.openxmlformats.org/spreadsheetml/2006/main" count="21" uniqueCount="21">
  <si>
    <r>
      <rPr>
        <b/>
        <sz val="11"/>
        <color theme="1"/>
        <rFont val="Arial"/>
        <family val="2"/>
      </rPr>
      <t>ACHTUNG:</t>
    </r>
    <r>
      <rPr>
        <sz val="11"/>
        <color theme="1"/>
        <rFont val="Arial"/>
        <family val="2"/>
      </rPr>
      <t xml:space="preserve"> Die Benutzung der Formel erfolgt auf eigene Gefahr!</t>
    </r>
  </si>
  <si>
    <t>www.excel-kurse.at</t>
  </si>
  <si>
    <t>Wir haben die Formel mit größter Sorgfalt erstellt und getestet.</t>
  </si>
  <si>
    <t>Trotzdem können wir keine Haftung übernehmen!</t>
  </si>
  <si>
    <t>Einkommensteuer Jahr 2022</t>
  </si>
  <si>
    <t>Einkommensteuer Jahr 2016 bis 2019</t>
  </si>
  <si>
    <t>Einkommensteuer Jahr 2020 und 2021</t>
  </si>
  <si>
    <t>… Formel finden Sie im Feld B21</t>
  </si>
  <si>
    <t>… Formel finden Sie im Feld B25</t>
  </si>
  <si>
    <t>… Formel finden Sie im Feld B29</t>
  </si>
  <si>
    <t>… geben Sie in Zelle B11 Ihre Bemessungsgrundlage ein</t>
  </si>
  <si>
    <t>Steuerpflichtiges Einkommen:</t>
  </si>
  <si>
    <t>… die verwendete Formel zum kopieren in Ihr Projekt finden Sie im Feld B17 (bitte hineinklicken und "F2" drücken)</t>
  </si>
  <si>
    <t>… Formel finden Sie im Feld B33</t>
  </si>
  <si>
    <t>Einkommensteuer Jahr 2023</t>
  </si>
  <si>
    <t>Einkommensteuer Jahr 2024</t>
  </si>
  <si>
    <t>Einkommensteuer Jahr 2025</t>
  </si>
  <si>
    <t>… Formel finden Sie im Feld B37</t>
  </si>
  <si>
    <t>Einkommensteuer Jahr 2026</t>
  </si>
  <si>
    <t>… Formel finden Sie im Feld B41</t>
  </si>
  <si>
    <t>Berechnung der österreichischen Einkommensteuer für 2016 bis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</si>
</sst>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[$€-C07]\ * #,##0.00_-;\-[$€-C07]\ * #,##0.00_-;_-[$€-C07]\ * &quot;-&quot;??_-;_-@_-"/>
  </numFmts>
  <fonts count="10" x14ac:knownFonts="1">
    <font>
      <sz val="11"/>
      <color theme="1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6"/>
      <color theme="3"/>
      <name val="Arial"/>
      <family val="2"/>
    </font>
    <font>
      <sz val="11"/>
      <name val="Arial"/>
      <family val="2"/>
    </font>
    <font>
      <u/>
      <sz val="11"/>
      <color theme="10"/>
      <name val="Arial"/>
      <family val="2"/>
    </font>
    <font>
      <u/>
      <sz val="14"/>
      <color theme="10"/>
      <name val="Arial"/>
      <family val="2"/>
    </font>
    <font>
      <u/>
      <sz val="14"/>
      <color rgb="FF0070C0"/>
      <name val="Arial"/>
      <family val="2"/>
    </font>
    <font>
      <sz val="14"/>
      <color theme="1"/>
      <name val="Arial"/>
      <family val="2"/>
    </font>
    <font>
      <sz val="10"/>
      <color rgb="FFC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tted">
        <color theme="4" tint="-0.24994659260841701"/>
      </bottom>
      <diagonal/>
    </border>
  </borders>
  <cellStyleXfs count="3">
    <xf numFmtId="0" fontId="0" fillId="0" borderId="0"/>
    <xf numFmtId="0" fontId="2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3" fillId="4" borderId="1" xfId="1" applyFont="1" applyFill="1" applyBorder="1" applyAlignment="1">
      <alignment vertical="center"/>
    </xf>
    <xf numFmtId="0" fontId="4" fillId="4" borderId="1" xfId="1" applyFont="1" applyFill="1" applyBorder="1" applyAlignment="1">
      <alignment vertical="center"/>
    </xf>
    <xf numFmtId="0" fontId="6" fillId="4" borderId="1" xfId="2" applyFont="1" applyFill="1" applyBorder="1" applyAlignment="1">
      <alignment horizontal="center" vertical="center"/>
    </xf>
    <xf numFmtId="0" fontId="0" fillId="0" borderId="2" xfId="0" applyBorder="1"/>
    <xf numFmtId="0" fontId="8" fillId="0" borderId="0" xfId="0" applyFont="1"/>
    <xf numFmtId="164" fontId="8" fillId="3" borderId="0" xfId="0" applyNumberFormat="1" applyFont="1" applyFill="1"/>
    <xf numFmtId="164" fontId="8" fillId="2" borderId="0" xfId="0" applyNumberFormat="1" applyFont="1" applyFill="1"/>
    <xf numFmtId="164" fontId="0" fillId="0" borderId="0" xfId="0" applyNumberFormat="1"/>
    <xf numFmtId="0" fontId="9" fillId="0" borderId="0" xfId="0" applyFont="1" applyAlignment="1">
      <alignment horizontal="left" indent="1"/>
    </xf>
    <xf numFmtId="9" fontId="0" fillId="0" borderId="0" xfId="0" applyNumberFormat="1"/>
    <xf numFmtId="0" fontId="7" fillId="4" borderId="1" xfId="2" applyFont="1" applyFill="1" applyBorder="1" applyAlignment="1">
      <alignment horizontal="left" vertical="center" indent="2"/>
    </xf>
  </cellXfs>
  <cellStyles count="3">
    <cellStyle name="Link" xfId="2" builtinId="8"/>
    <cellStyle name="Standard" xfId="0" builtinId="0"/>
    <cellStyle name="Standard 2" xfId="1" xr:uid="{915376A6-1AF2-44B1-A08E-343B030A1CB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sv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199150</xdr:colOff>
      <xdr:row>25</xdr:row>
      <xdr:rowOff>113808</xdr:rowOff>
    </xdr:from>
    <xdr:to>
      <xdr:col>13</xdr:col>
      <xdr:colOff>0</xdr:colOff>
      <xdr:row>43</xdr:row>
      <xdr:rowOff>0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80E3B751-3694-5E76-D2F4-1AE9DC950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990725" y="5495433"/>
          <a:ext cx="5753975" cy="3524742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 editAs="oneCell">
    <xdr:from>
      <xdr:col>1</xdr:col>
      <xdr:colOff>85727</xdr:colOff>
      <xdr:row>0</xdr:row>
      <xdr:rowOff>152926</xdr:rowOff>
    </xdr:from>
    <xdr:to>
      <xdr:col>2</xdr:col>
      <xdr:colOff>971550</xdr:colOff>
      <xdr:row>0</xdr:row>
      <xdr:rowOff>590550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2D15FC34-A10D-45DA-8A0D-3F6D51FB3E0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38152" y="152926"/>
          <a:ext cx="2333623" cy="437624"/>
        </a:xfrm>
        <a:prstGeom prst="rect">
          <a:avLst/>
        </a:prstGeom>
      </xdr:spPr>
    </xdr:pic>
    <xdr:clientData/>
  </xdr:twoCellAnchor>
  <xdr:twoCellAnchor editAs="oneCell">
    <xdr:from>
      <xdr:col>8</xdr:col>
      <xdr:colOff>171450</xdr:colOff>
      <xdr:row>6</xdr:row>
      <xdr:rowOff>38100</xdr:rowOff>
    </xdr:from>
    <xdr:to>
      <xdr:col>13</xdr:col>
      <xdr:colOff>466725</xdr:colOff>
      <xdr:row>23</xdr:row>
      <xdr:rowOff>161925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BC47CED6-1FB0-4B2D-8896-9437E3EC3E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115425" y="1600200"/>
          <a:ext cx="6248400" cy="3486150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xcel-kurse.at/" TargetMode="External"/><Relationship Id="rId1" Type="http://schemas.openxmlformats.org/officeDocument/2006/relationships/hyperlink" Target="https://www.excel-kurse.at/" TargetMode="Externa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F0B2A9-3075-49DA-82B9-D187F6C1D282}">
  <sheetPr codeName="Tabelle1"/>
  <dimension ref="B1:K49"/>
  <sheetViews>
    <sheetView tabSelected="1" zoomScaleNormal="100" workbookViewId="0"/>
  </sheetViews>
  <sheetFormatPr baseColWidth="10" defaultColWidth="15.625" defaultRowHeight="14.25" x14ac:dyDescent="0.2"/>
  <cols>
    <col min="1" max="1" width="4.625" customWidth="1"/>
    <col min="2" max="2" width="19" bestFit="1" customWidth="1"/>
  </cols>
  <sheetData>
    <row r="1" spans="2:11" s="2" customFormat="1" ht="51" customHeight="1" x14ac:dyDescent="0.2">
      <c r="B1" s="1"/>
      <c r="D1" s="11" t="s">
        <v>1</v>
      </c>
      <c r="E1" s="11"/>
      <c r="F1" s="3"/>
    </row>
    <row r="3" spans="2:11" x14ac:dyDescent="0.2">
      <c r="B3" t="s">
        <v>20</v>
      </c>
    </row>
    <row r="5" spans="2:11" ht="15" x14ac:dyDescent="0.25">
      <c r="B5" t="s">
        <v>0</v>
      </c>
    </row>
    <row r="6" spans="2:11" x14ac:dyDescent="0.2">
      <c r="B6" t="s">
        <v>2</v>
      </c>
    </row>
    <row r="7" spans="2:11" x14ac:dyDescent="0.2">
      <c r="B7" t="s">
        <v>3</v>
      </c>
    </row>
    <row r="10" spans="2:11" ht="18" x14ac:dyDescent="0.25">
      <c r="B10" s="5" t="s">
        <v>11</v>
      </c>
    </row>
    <row r="11" spans="2:11" ht="18" x14ac:dyDescent="0.25">
      <c r="B11" s="6">
        <v>0</v>
      </c>
      <c r="C11" s="9" t="s">
        <v>10</v>
      </c>
    </row>
    <row r="12" spans="2:11" x14ac:dyDescent="0.2">
      <c r="K12" s="10"/>
    </row>
    <row r="13" spans="2:11" s="4" customFormat="1" x14ac:dyDescent="0.2"/>
    <row r="16" spans="2:11" ht="18" x14ac:dyDescent="0.25">
      <c r="B16" s="5" t="s">
        <v>18</v>
      </c>
    </row>
    <row r="17" spans="2:3" ht="18" x14ac:dyDescent="0.25">
      <c r="B17" s="7">
        <f>IF(B11&lt;=13539,0,
IF(B11&lt;=21992,(B11-13539)*0.2,
IF(B11&lt;=36458,(B11-21992)*0.3+1690.6,
IF(B11&lt;=70365,(B11-36458)*0.4+6030.4,
IF(B11&lt;=104859,(B11-70365)*0.48+19593.2,
IF(B11&lt;=1000000,(B11-104859)*0.5+36150.32,
(B11-1000000)*0.55+483720.82))))))</f>
        <v>0</v>
      </c>
      <c r="C17" s="9" t="s">
        <v>12</v>
      </c>
    </row>
    <row r="20" spans="2:3" ht="18" x14ac:dyDescent="0.25">
      <c r="B20" s="5" t="s">
        <v>16</v>
      </c>
    </row>
    <row r="21" spans="2:3" ht="18" x14ac:dyDescent="0.25">
      <c r="B21" s="7">
        <f>IF(B11&lt;=13308,0,IF(B11&lt;=21617,(B11-13308)*0.2,IF(B11&lt;=35836,(B11-21617)*0.3+1661.8,IF(B11&lt;=69166,(B11-35839)*0.4+5927.5,IF(B11&lt;=103072,(B11-69166)*0.48+19259.5,IF(B11&lt;=1000000,(B11-103072)*0.5+35534.38,(B11-1000000)*0.55+483995.38))))))</f>
        <v>0</v>
      </c>
      <c r="C21" s="9" t="s">
        <v>7</v>
      </c>
    </row>
    <row r="24" spans="2:3" ht="18" x14ac:dyDescent="0.25">
      <c r="B24" s="5" t="s">
        <v>15</v>
      </c>
    </row>
    <row r="25" spans="2:3" ht="18" x14ac:dyDescent="0.25">
      <c r="B25" s="7">
        <f>IF(B11&lt;=12816,0,IF(B11&lt;=20818,(B11-12816)*0.2,IF(B11&lt;=34513,(B11-20818)*0.3+1600.4,IF(B11&lt;=66612,(B11-34513)*0.4+5708.9,IF(B11&lt;=99266,(B11-66612)*0.48+18548.5,IF(B11&lt;=1000000,(B11-99266)*0.5+34222.42,(B11-1000000)*0.55+484589.42))))))</f>
        <v>0</v>
      </c>
      <c r="C25" s="9" t="s">
        <v>8</v>
      </c>
    </row>
    <row r="28" spans="2:3" ht="18" x14ac:dyDescent="0.25">
      <c r="B28" s="5" t="s">
        <v>14</v>
      </c>
    </row>
    <row r="29" spans="2:3" ht="18" x14ac:dyDescent="0.25">
      <c r="B29" s="7">
        <f>IF(B11&lt;=11693,0,IF(B11&lt;=19134,(B11-11693)*0.2,IF(B11&lt;=32075,(B11-19134)*0.3+1488.2,IF(B11&lt;=62080,(B11-32075)*0.41+5370.5,IF(B11&lt;=93120,(B11-62080)*0.48+17672.55,IF(B11&lt;=1000000,(B11-93120)*0.5+32571.75,(B11-1000000)*0.55+486011.75))))))</f>
        <v>0</v>
      </c>
      <c r="C29" s="9" t="s">
        <v>9</v>
      </c>
    </row>
    <row r="30" spans="2:3" x14ac:dyDescent="0.2">
      <c r="C30" s="9"/>
    </row>
    <row r="32" spans="2:3" ht="18" x14ac:dyDescent="0.25">
      <c r="B32" s="5" t="s">
        <v>4</v>
      </c>
    </row>
    <row r="33" spans="2:3" ht="18" x14ac:dyDescent="0.25">
      <c r="B33" s="7" cm="1">
        <f t="array" ref="B33">_xlfn.IFS(B11&lt;=11000,0,AND(B11&gt;11000,B11&lt;=18000),(B11-11000)*1400/7000,AND(B11&gt;18000,B11&lt;=31000),((B11-18000)*4225/13000)+1400,AND(B11&gt;31000,B11&lt;=60000),((B11-31000)*12180/29000)+5625,AND(B11&gt;60000,B11&lt;=90000),((B11-60000)*14400/30000)+17850,AND(B11&gt;90000,B11&lt;=1000000),((B11-90000)*455000/910000)+32205,TRUE,((B11-1000000)*0.55)+487205)</f>
        <v>0</v>
      </c>
      <c r="C33" s="9" t="s">
        <v>13</v>
      </c>
    </row>
    <row r="34" spans="2:3" x14ac:dyDescent="0.2">
      <c r="B34" s="8"/>
    </row>
    <row r="36" spans="2:3" ht="18" x14ac:dyDescent="0.25">
      <c r="B36" s="5" t="s">
        <v>6</v>
      </c>
    </row>
    <row r="37" spans="2:3" ht="18" x14ac:dyDescent="0.25">
      <c r="B37" s="7" cm="1">
        <f t="array" ref="B37">_xlfn.IFS(B11&lt;=11000,0,AND(B11&gt;11000,B11&lt;=18000),(B11-11000)*1400/7000,AND(B11&gt;18000,B11&lt;=31000),((B11-18000)*4550/13000)+1400,AND(B11&gt;31000,B11&lt;=60000),((B11-31000)*12180/29000)+5950,AND(B11&gt;60000,B11&lt;=90000),((B11-60000)*14400/30000)+18130,AND(B11&gt;90000,B11&lt;=1000000),((B11-90000)*455000/910000)+32530,TRUE,((B11-1000000)*0.55)+487530)</f>
        <v>0</v>
      </c>
      <c r="C37" s="9" t="s">
        <v>17</v>
      </c>
    </row>
    <row r="40" spans="2:3" ht="18" x14ac:dyDescent="0.25">
      <c r="B40" s="5" t="s">
        <v>5</v>
      </c>
    </row>
    <row r="41" spans="2:3" ht="18" x14ac:dyDescent="0.25">
      <c r="B41" s="7" cm="1">
        <f t="array" ref="B41">_xlfn.IFS(B11&lt;=11000,0,AND(B11&gt;11000,B11&lt;=18000),(B11-11000)*1750/7000,AND(B11&gt;18000,B11&lt;=31000),((B11-18000)*4550/13000)+1750,AND(B11&gt;31000,B11&lt;=60000),((B11-31000)*12180/29000)+6300,AND(B11&gt;60000,B11&lt;=90000),((B11-60000)*14400/30000)+18480,AND(B11&gt;90000,B11&lt;=1000000),((B11-90000)*455000/910000)+32880,TRUE,((B11-1000000)*0.55)+487880)</f>
        <v>0</v>
      </c>
      <c r="C41" s="9" t="s">
        <v>19</v>
      </c>
    </row>
    <row r="48" spans="2:3" ht="30" customHeight="1" x14ac:dyDescent="0.2"/>
    <row r="49" ht="27.95" customHeight="1" x14ac:dyDescent="0.2"/>
  </sheetData>
  <mergeCells count="1">
    <mergeCell ref="D1:E1"/>
  </mergeCells>
  <hyperlinks>
    <hyperlink ref="D1:E1" r:id="rId1" display="www.excel-kurse.at" xr:uid="{7CEA604A-4E3D-4BA3-9FDE-3F4BC487F4F1}"/>
    <hyperlink ref="D1" r:id="rId2" xr:uid="{017DE394-423C-4CDF-B2AE-C475BAF59A4B}"/>
  </hyperlinks>
  <pageMargins left="0.7" right="0.7" top="0.78740157499999996" bottom="0.78740157499999996" header="0.3" footer="0.3"/>
  <pageSetup paperSize="9" orientation="portrait" horizontalDpi="0" verticalDpi="0" r:id="rId3"/>
  <drawing r:id="rId4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E5F154D9E4874EAC68A6C31D6D3FFF" ma:contentTypeVersion="13" ma:contentTypeDescription="Ein neues Dokument erstellen." ma:contentTypeScope="" ma:versionID="b4205df7e0ceb495e79ffa90af61cfbe">
  <xsd:schema xmlns:xsd="http://www.w3.org/2001/XMLSchema" xmlns:xs="http://www.w3.org/2001/XMLSchema" xmlns:p="http://schemas.microsoft.com/office/2006/metadata/properties" xmlns:ns2="92ba8e42-82a9-494e-b655-f4dd97a71740" xmlns:ns3="4c15d830-1053-4d5c-9c61-7eb1f5455e9b" targetNamespace="http://schemas.microsoft.com/office/2006/metadata/properties" ma:root="true" ma:fieldsID="5dff65d3ed42507178dcd8bc8c4de9d1" ns2:_="" ns3:_="">
    <xsd:import namespace="92ba8e42-82a9-494e-b655-f4dd97a71740"/>
    <xsd:import namespace="4c15d830-1053-4d5c-9c61-7eb1f5455e9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ba8e42-82a9-494e-b655-f4dd97a7174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7" nillable="true" ma:taxonomy="true" ma:internalName="lcf76f155ced4ddcb4097134ff3c332f" ma:taxonomyFieldName="MediaServiceImageTags" ma:displayName="Bildmarkierungen" ma:readOnly="false" ma:fieldId="{5cf76f15-5ced-4ddc-b409-7134ff3c332f}" ma:taxonomyMulti="true" ma:sspId="66456dfc-b397-4579-9340-6fdb5511c75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c15d830-1053-4d5c-9c61-7eb1f5455e9b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0e7d1b13-4751-48f8-a02e-6dc60eeb6740}" ma:internalName="TaxCatchAll" ma:showField="CatchAllData" ma:web="4c15d830-1053-4d5c-9c61-7eb1f5455e9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2ba8e42-82a9-494e-b655-f4dd97a71740">
      <Terms xmlns="http://schemas.microsoft.com/office/infopath/2007/PartnerControls"/>
    </lcf76f155ced4ddcb4097134ff3c332f>
    <TaxCatchAll xmlns="4c15d830-1053-4d5c-9c61-7eb1f5455e9b" xsi:nil="true"/>
  </documentManagement>
</p:properties>
</file>

<file path=customXml/itemProps1.xml><?xml version="1.0" encoding="utf-8"?>
<ds:datastoreItem xmlns:ds="http://schemas.openxmlformats.org/officeDocument/2006/customXml" ds:itemID="{F4A7F688-78DD-4006-B90D-D94A0834B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2ba8e42-82a9-494e-b655-f4dd97a71740"/>
    <ds:schemaRef ds:uri="4c15d830-1053-4d5c-9c61-7eb1f5455e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46DF886-3832-4069-845E-06265A55FF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610C94-A70A-423D-91FB-78479A946F1D}">
  <ds:schemaRefs>
    <ds:schemaRef ds:uri="http://schemas.microsoft.com/office/2006/metadata/properties"/>
    <ds:schemaRef ds:uri="http://schemas.microsoft.com/office/infopath/2007/PartnerControls"/>
    <ds:schemaRef ds:uri="c10a5b42-2d90-46ee-a74b-7ae790477216"/>
    <ds:schemaRef ds:uri="bbd876fe-1f10-4f39-942e-9941c70f6e24"/>
    <ds:schemaRef ds:uri="92ba8e42-82a9-494e-b655-f4dd97a71740"/>
    <ds:schemaRef ds:uri="4c15d830-1053-4d5c-9c61-7eb1f5455e9b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Berechnung Einkommensteuer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Dieter Neoral</dc:creator>
  <cp:lastModifiedBy>Aulona Osmanaj</cp:lastModifiedBy>
  <dcterms:created xsi:type="dcterms:W3CDTF">2023-01-18T12:07:52Z</dcterms:created>
  <dcterms:modified xsi:type="dcterms:W3CDTF">2026-02-17T08:11:42Z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ediaServiceImageTags">
    <vt:lpwstr/>
  </property>
  <property fmtid="{D5CDD505-2E9C-101B-9397-08002B2CF9AE}" pid="3" name="ContentTypeId">
    <vt:lpwstr>0x010100B9E5F154D9E4874EAC68A6C31D6D3FFF</vt:lpwstr>
  </property>
</Properties>
</file>