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ambuswb-my.sharepoint.com/personal/dieter_neoral_excel-kurse_at/Documents/Desktop/"/>
    </mc:Choice>
  </mc:AlternateContent>
  <xr:revisionPtr revIDLastSave="547" documentId="8_{5ACE592C-0661-4662-BA53-7B8CDB1B2746}" xr6:coauthVersionLast="47" xr6:coauthVersionMax="47" xr10:uidLastSave="{72244BC0-8431-4C45-87F9-27D75C173991}"/>
  <bookViews>
    <workbookView xWindow="-120" yWindow="-120" windowWidth="29040" windowHeight="15720" xr2:uid="{70461603-73AC-4E91-8B2F-3A7BC1E6BC34}"/>
  </bookViews>
  <sheets>
    <sheet name="Jahresüberblick" sheetId="4" r:id="rId1"/>
    <sheet name="Fixe Einnahmen und Ausgaben" sheetId="1" r:id="rId2"/>
    <sheet name="Jänner" sheetId="2" r:id="rId3"/>
    <sheet name="Februar" sheetId="5" r:id="rId4"/>
    <sheet name="März" sheetId="6" r:id="rId5"/>
    <sheet name="April" sheetId="7" r:id="rId6"/>
    <sheet name="Mai" sheetId="8" r:id="rId7"/>
    <sheet name="Juni" sheetId="9" r:id="rId8"/>
    <sheet name="Juli" sheetId="10" r:id="rId9"/>
    <sheet name="August" sheetId="11" r:id="rId10"/>
    <sheet name="September" sheetId="12" r:id="rId11"/>
    <sheet name="Oktober" sheetId="13" r:id="rId12"/>
    <sheet name="November" sheetId="14" r:id="rId13"/>
    <sheet name="Dezember" sheetId="15" r:id="rId14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K13" i="12" s="1"/>
  <c r="K24" i="12" s="1"/>
  <c r="C18" i="1"/>
  <c r="E13" i="12" s="1"/>
  <c r="E24" i="12" s="1"/>
  <c r="K13" i="5" l="1"/>
  <c r="K24" i="5" s="1"/>
  <c r="D9" i="4" s="1"/>
  <c r="E13" i="7"/>
  <c r="E24" i="7" s="1"/>
  <c r="E5" i="7" s="1"/>
  <c r="E13" i="10"/>
  <c r="E24" i="10" s="1"/>
  <c r="E5" i="10" s="1"/>
  <c r="K13" i="10"/>
  <c r="K24" i="10" s="1"/>
  <c r="E6" i="10" s="1"/>
  <c r="E13" i="5"/>
  <c r="E24" i="5" s="1"/>
  <c r="C9" i="4" s="1"/>
  <c r="K13" i="7"/>
  <c r="K24" i="7" s="1"/>
  <c r="E6" i="7" s="1"/>
  <c r="E13" i="14"/>
  <c r="E24" i="14" s="1"/>
  <c r="E5" i="14" s="1"/>
  <c r="K13" i="14"/>
  <c r="K24" i="14" s="1"/>
  <c r="E6" i="14" s="1"/>
  <c r="E5" i="12"/>
  <c r="C16" i="4"/>
  <c r="E6" i="12"/>
  <c r="D16" i="4"/>
  <c r="E13" i="9"/>
  <c r="E24" i="9" s="1"/>
  <c r="K13" i="9"/>
  <c r="K24" i="9" s="1"/>
  <c r="E13" i="11"/>
  <c r="E24" i="11" s="1"/>
  <c r="E13" i="2"/>
  <c r="E24" i="2" s="1"/>
  <c r="E5" i="2" s="1"/>
  <c r="C8" i="4" s="1"/>
  <c r="K13" i="11"/>
  <c r="K24" i="11" s="1"/>
  <c r="E13" i="13"/>
  <c r="E24" i="13" s="1"/>
  <c r="E13" i="15"/>
  <c r="E24" i="15" s="1"/>
  <c r="K13" i="13"/>
  <c r="K24" i="13" s="1"/>
  <c r="K13" i="15"/>
  <c r="K24" i="15" s="1"/>
  <c r="K13" i="2"/>
  <c r="K24" i="2" s="1"/>
  <c r="E6" i="2" s="1"/>
  <c r="D8" i="4" s="1"/>
  <c r="E13" i="6"/>
  <c r="E24" i="6" s="1"/>
  <c r="E13" i="8"/>
  <c r="E24" i="8" s="1"/>
  <c r="E5" i="8" s="1"/>
  <c r="C12" i="4" s="1"/>
  <c r="K13" i="6"/>
  <c r="K24" i="6" s="1"/>
  <c r="E6" i="6" s="1"/>
  <c r="D10" i="4" s="1"/>
  <c r="K13" i="8"/>
  <c r="K24" i="8" s="1"/>
  <c r="E6" i="8" s="1"/>
  <c r="D12" i="4" s="1"/>
  <c r="C11" i="4" l="1"/>
  <c r="E7" i="7"/>
  <c r="E11" i="4" s="1"/>
  <c r="E6" i="5"/>
  <c r="E7" i="10"/>
  <c r="E14" i="4" s="1"/>
  <c r="C14" i="4"/>
  <c r="D14" i="4"/>
  <c r="D18" i="4"/>
  <c r="C18" i="4"/>
  <c r="E7" i="14"/>
  <c r="E18" i="4" s="1"/>
  <c r="D11" i="4"/>
  <c r="E7" i="8"/>
  <c r="E12" i="4" s="1"/>
  <c r="E5" i="5"/>
  <c r="E5" i="15"/>
  <c r="C19" i="4"/>
  <c r="E5" i="13"/>
  <c r="C17" i="4"/>
  <c r="E6" i="11"/>
  <c r="D15" i="4"/>
  <c r="E5" i="11"/>
  <c r="C15" i="4"/>
  <c r="D13" i="4"/>
  <c r="E6" i="9"/>
  <c r="E5" i="6"/>
  <c r="E7" i="6" s="1"/>
  <c r="E10" i="4" s="1"/>
  <c r="C10" i="4"/>
  <c r="C13" i="4"/>
  <c r="E5" i="9"/>
  <c r="E6" i="15"/>
  <c r="D19" i="4"/>
  <c r="E6" i="13"/>
  <c r="D17" i="4"/>
  <c r="E7" i="12"/>
  <c r="E16" i="4" s="1"/>
  <c r="E7" i="2"/>
  <c r="E8" i="4" s="1"/>
  <c r="E7" i="5" l="1"/>
  <c r="E9" i="4" s="1"/>
  <c r="D20" i="4"/>
  <c r="E7" i="11"/>
  <c r="E15" i="4" s="1"/>
  <c r="C20" i="4"/>
  <c r="E7" i="13"/>
  <c r="E17" i="4" s="1"/>
  <c r="E7" i="9"/>
  <c r="E13" i="4" s="1"/>
  <c r="E7" i="15"/>
  <c r="E19" i="4" s="1"/>
  <c r="E20" i="4" l="1"/>
</calcChain>
</file>

<file path=xl/sharedStrings.xml><?xml version="1.0" encoding="utf-8"?>
<sst xmlns="http://schemas.openxmlformats.org/spreadsheetml/2006/main" count="276" uniqueCount="53">
  <si>
    <t>Haushaltsbuch</t>
  </si>
  <si>
    <t>Fixe Einnahmen</t>
  </si>
  <si>
    <t>Fixe Ausgaben</t>
  </si>
  <si>
    <t>Lohn/ Gehalt</t>
  </si>
  <si>
    <t>Miete</t>
  </si>
  <si>
    <t>Energie</t>
  </si>
  <si>
    <t>Versicherungen</t>
  </si>
  <si>
    <t>Auto</t>
  </si>
  <si>
    <t>Öffentlicher Verkehr</t>
  </si>
  <si>
    <t>Förderung</t>
  </si>
  <si>
    <t>Zinserträge</t>
  </si>
  <si>
    <t>Summe</t>
  </si>
  <si>
    <t>Jänner</t>
  </si>
  <si>
    <t>Datum</t>
  </si>
  <si>
    <t>Kategorie</t>
  </si>
  <si>
    <t>Beschreibung</t>
  </si>
  <si>
    <t>Ausgaben</t>
  </si>
  <si>
    <t>Fixkosten</t>
  </si>
  <si>
    <t>01.01.</t>
  </si>
  <si>
    <t>Einnahmen</t>
  </si>
  <si>
    <t>Summe monatliche Einnahmen:</t>
  </si>
  <si>
    <t>Summe monatliche Ausgaben:</t>
  </si>
  <si>
    <t>Saldo:</t>
  </si>
  <si>
    <t>Ergebnis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</si>
  <si>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</si>
  <si>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</si>
  <si>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</si>
  <si>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</si>
  <si>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</si>
  <si>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</si>
  <si>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</si>
  <si>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</si>
  <si>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</si>
  <si>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</si>
  <si>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</si>
  <si>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Summe Einnahmen</t>
  </si>
  <si>
    <t>Summe Ausgaben</t>
  </si>
  <si>
    <t>Saldo</t>
  </si>
  <si>
    <t>Betrag</t>
  </si>
  <si>
    <t>Monat</t>
  </si>
  <si>
    <t>01.02.</t>
  </si>
  <si>
    <t>01.03.</t>
  </si>
  <si>
    <t>01.04.</t>
  </si>
  <si>
    <t>01.05.</t>
  </si>
  <si>
    <t>01.06.</t>
  </si>
  <si>
    <t>01.07.</t>
  </si>
  <si>
    <t>01.08.</t>
  </si>
  <si>
    <t>01.09.</t>
  </si>
  <si>
    <t>01.10.</t>
  </si>
  <si>
    <t>01.11.</t>
  </si>
  <si>
    <t>01.12.</t>
  </si>
  <si>
    <t>Jahresüberblick</t>
  </si>
  <si>
    <t>Fixe Einnahmen und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</si>
</sst>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_-[$€-C07]\ * #,##0.00_-;\-[$€-C07]\ * #,##0.00_-;_-[$€-C07]\ 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6"/>
      <color theme="3"/>
      <name val="Aptos Narrow"/>
      <family val="2"/>
      <scheme val="minor"/>
    </font>
    <font>
      <b/>
      <sz val="11"/>
      <color theme="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dotted">
        <color theme="4"/>
      </top>
      <bottom style="dotted">
        <color theme="4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4506668294322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5" tint="0.39997558519241921"/>
      </left>
      <right style="thin">
        <color theme="5" tint="0.39994506668294322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9" tint="0.39994506668294322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2" borderId="10" xfId="0" applyFill="1" applyBorder="1" applyAlignment="1">
      <alignment horizontal="centerContinuous"/>
    </xf>
    <xf numFmtId="0" fontId="2" fillId="2" borderId="10" xfId="0" applyFont="1" applyFill="1" applyBorder="1" applyAlignment="1">
      <alignment horizontal="centerContinuous"/>
    </xf>
    <xf numFmtId="0" fontId="0" fillId="3" borderId="11" xfId="0" applyFill="1" applyBorder="1" applyAlignment="1">
      <alignment horizontal="centerContinuous"/>
    </xf>
    <xf numFmtId="0" fontId="2" fillId="3" borderId="11" xfId="0" applyFont="1" applyFill="1" applyBorder="1" applyAlignment="1">
      <alignment horizontal="centerContinuous"/>
    </xf>
    <xf numFmtId="0" fontId="6" fillId="0" borderId="0" xfId="0" applyFont="1"/>
    <xf numFmtId="0" fontId="5" fillId="4" borderId="12" xfId="0" applyFont="1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4" fillId="4" borderId="2" xfId="0" applyFont="1" applyFill="1" applyBorder="1"/>
    <xf numFmtId="0" fontId="4" fillId="4" borderId="8" xfId="0" applyFont="1" applyFill="1" applyBorder="1"/>
    <xf numFmtId="0" fontId="4" fillId="4" borderId="3" xfId="0" applyFont="1" applyFill="1" applyBorder="1"/>
    <xf numFmtId="44" fontId="4" fillId="4" borderId="6" xfId="0" applyNumberFormat="1" applyFont="1" applyFill="1" applyBorder="1"/>
    <xf numFmtId="0" fontId="4" fillId="4" borderId="4" xfId="0" applyFont="1" applyFill="1" applyBorder="1"/>
    <xf numFmtId="0" fontId="4" fillId="4" borderId="9" xfId="0" applyFont="1" applyFill="1" applyBorder="1"/>
    <xf numFmtId="0" fontId="4" fillId="4" borderId="5" xfId="0" applyFont="1" applyFill="1" applyBorder="1"/>
    <xf numFmtId="44" fontId="4" fillId="4" borderId="7" xfId="0" applyNumberFormat="1" applyFont="1" applyFill="1" applyBorder="1"/>
    <xf numFmtId="164" fontId="4" fillId="4" borderId="1" xfId="0" applyNumberFormat="1" applyFont="1" applyFill="1" applyBorder="1"/>
    <xf numFmtId="0" fontId="2" fillId="3" borderId="14" xfId="0" applyFont="1" applyFill="1" applyBorder="1" applyAlignment="1">
      <alignment horizontal="centerContinuous"/>
    </xf>
    <xf numFmtId="0" fontId="0" fillId="2" borderId="15" xfId="0" applyFill="1" applyBorder="1" applyAlignment="1">
      <alignment horizontal="centerContinuous"/>
    </xf>
    <xf numFmtId="0" fontId="2" fillId="4" borderId="2" xfId="0" applyFont="1" applyFill="1" applyBorder="1"/>
    <xf numFmtId="0" fontId="2" fillId="4" borderId="8" xfId="0" applyFont="1" applyFill="1" applyBorder="1"/>
    <xf numFmtId="0" fontId="2" fillId="4" borderId="3" xfId="0" applyFont="1" applyFill="1" applyBorder="1"/>
    <xf numFmtId="44" fontId="2" fillId="4" borderId="6" xfId="0" applyNumberFormat="1" applyFont="1" applyFill="1" applyBorder="1"/>
    <xf numFmtId="0" fontId="2" fillId="4" borderId="4" xfId="0" applyFont="1" applyFill="1" applyBorder="1"/>
    <xf numFmtId="0" fontId="2" fillId="4" borderId="9" xfId="0" applyFont="1" applyFill="1" applyBorder="1"/>
    <xf numFmtId="0" fontId="2" fillId="4" borderId="5" xfId="0" applyFont="1" applyFill="1" applyBorder="1"/>
    <xf numFmtId="44" fontId="2" fillId="4" borderId="7" xfId="0" applyNumberFormat="1" applyFont="1" applyFill="1" applyBorder="1"/>
    <xf numFmtId="164" fontId="2" fillId="4" borderId="1" xfId="0" applyNumberFormat="1" applyFont="1" applyFill="1" applyBorder="1"/>
    <xf numFmtId="44" fontId="2" fillId="3" borderId="13" xfId="1" applyFont="1" applyFill="1" applyBorder="1" applyAlignment="1">
      <alignment horizontal="centerContinuous"/>
    </xf>
    <xf numFmtId="44" fontId="2" fillId="3" borderId="16" xfId="1" applyFont="1" applyFill="1" applyBorder="1" applyAlignment="1">
      <alignment horizontal="centerContinuous"/>
    </xf>
  </cellXfs>
  <cellStyles count="2">
    <cellStyle name="Standard" xfId="0" builtinId="0"/>
    <cellStyle name="Währung" xfId="1" builtinId="4"/>
  </cellStyles>
  <dxfs count="124"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rgb="FF000000"/>
        </top>
      </border>
    </dxf>
    <dxf>
      <numFmt numFmtId="34" formatCode="_-&quot;€&quot;\ * #,##0.00_-;\-&quot;€&quot;\ * #,##0.00_-;_-&quot;€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indexed="64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border outline="0">
        <top style="thin">
          <color indexed="64"/>
        </top>
      </border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  <dxf>
      <numFmt numFmtId="34" formatCode="_-&quot;€&quot;\ * #,##0.00_-;\-&quot;€&quot;\ * #,##0.00_-;_-&quot;€&quot;\ * &quot;-&quot;??_-;_-@_-"/>
    </dxf>
  </dxfs>
  <tableStyles count="0" defaultTableStyle="TableStyleMedium2" defaultPivotStyle="PivotStyleLight16"/>
  <colors>
    <mruColors>
      <color rgb="FF0045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326E748-8874-4CE9-8EA2-E087ACFA5FB5}" name="t_Zusammenfassung" displayName="t_Zusammenfassung" ref="B7:E20" totalsRowCount="1">
  <autoFilter ref="B7:E19" xr:uid="{6326E748-8874-4CE9-8EA2-E087ACFA5FB5}"/>
  <tableColumns count="4">
    <tableColumn id="1" xr3:uid="{0BF4F8EC-DDDB-4B0A-B375-2ACA0F22000F}" name="Monat" totalsRowLabel="Ergebnis"/>
    <tableColumn id="2" xr3:uid="{43B74B4A-9046-4AD5-B183-29C2A13B1233}" name="Summe Einnahmen" totalsRowFunction="sum" totalsRowDxfId="123" dataCellStyle="Währung"/>
    <tableColumn id="3" xr3:uid="{27183D13-4A21-4D67-8411-E3E9CDFF627C}" name="Summe Ausgaben" totalsRowFunction="sum" totalsRowDxfId="122" dataCellStyle="Währung"/>
    <tableColumn id="4" xr3:uid="{EDE56306-9B86-47A5-BA09-14C73A34A472}" name="Saldo" totalsRowFunction="sum" totalsRowDxfId="121" dataCellStyle="Währung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E9ECAAA-182F-440E-BC8C-A723449A6CBB}" name="t_April_Ausgaben" displayName="t_April_Ausgaben" ref="H12:K24" totalsRowCount="1" tableBorderDxfId="93">
  <autoFilter ref="H12:K23" xr:uid="{148CEDEC-E306-4FA2-8EAA-ECE45C240673}"/>
  <tableColumns count="4">
    <tableColumn id="1" xr3:uid="{D01B7E97-4BC6-4609-95AB-D463421F3BB1}" name="Datum" totalsRowLabel="Summe"/>
    <tableColumn id="2" xr3:uid="{6186CF4A-FC6F-4433-810E-AC86AFB513A8}" name="Kategorie"/>
    <tableColumn id="3" xr3:uid="{07973D12-F75D-4299-AE8D-73142B6E9CDF}" name="Beschreibung" totalsRowDxfId="92" dataCellStyle="Währung"/>
    <tableColumn id="4" xr3:uid="{F3821CCE-3D9B-4A34-A91B-1AEE9E2E7F30}" name="Betrag" totalsRowFunction="sum" dataDxfId="91" totalsRowDxfId="90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5C9B82F-F02A-4558-BFAA-77B571019A37}" name="t_April_Einnahmen" displayName="t_April_Einnahmen" ref="B12:E24" totalsRowCount="1" tableBorderDxfId="89">
  <autoFilter ref="B12:E23" xr:uid="{B7B175F3-741C-466D-A4C8-57056F1D0259}"/>
  <tableColumns count="4">
    <tableColumn id="1" xr3:uid="{7A8ACAF3-90E4-449F-AE85-861E8408E537}" name="Datum" totalsRowLabel="Summe"/>
    <tableColumn id="2" xr3:uid="{D364C765-851B-441A-97B4-12B9A00CE96E}" name="Kategorie"/>
    <tableColumn id="3" xr3:uid="{67734D5F-934C-45C4-9CA8-B3E3A5432471}" name="Beschreibung" dataDxfId="88" totalsRowDxfId="87" dataCellStyle="Währung"/>
    <tableColumn id="4" xr3:uid="{A7F73A10-E3E2-4F3E-A298-FC125E07143D}" name="Betrag" totalsRowFunction="sum" dataDxfId="86" totalsRowDxfId="85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D64F759-6872-41F9-AAF6-14D0361B0485}" name="t_Mai_Ausgaben" displayName="t_Mai_Ausgaben" ref="H12:K24" totalsRowCount="1" tableBorderDxfId="84">
  <autoFilter ref="H12:K23" xr:uid="{148CEDEC-E306-4FA2-8EAA-ECE45C240673}"/>
  <tableColumns count="4">
    <tableColumn id="1" xr3:uid="{D0F642DD-D19D-4885-BC46-27266B018849}" name="Datum" totalsRowLabel="Summe"/>
    <tableColumn id="2" xr3:uid="{FA544629-FCC1-4CB4-8C30-01BF23D0AE23}" name="Kategorie"/>
    <tableColumn id="3" xr3:uid="{F5598CEF-EAE5-46E2-9E33-2273B5F0A2E0}" name="Beschreibung" totalsRowDxfId="83" dataCellStyle="Währung"/>
    <tableColumn id="4" xr3:uid="{64753CA6-8B4A-4070-B3E5-E49268D26BEB}" name="Betrag" totalsRowFunction="sum" dataDxfId="82" totalsRowDxfId="81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AA5FFD8-8039-47E4-AE78-658040399AAE}" name="t_Mai_Einnahmen" displayName="t_Mai_Einnahmen" ref="B12:E24" totalsRowCount="1" tableBorderDxfId="80">
  <autoFilter ref="B12:E23" xr:uid="{B7B175F3-741C-466D-A4C8-57056F1D0259}"/>
  <tableColumns count="4">
    <tableColumn id="1" xr3:uid="{B5E91791-F619-429B-8386-717950DCD390}" name="Datum" totalsRowLabel="Summe"/>
    <tableColumn id="2" xr3:uid="{2399E4E3-2371-4458-86BB-E73D8A21D583}" name="Kategorie"/>
    <tableColumn id="3" xr3:uid="{5581EA42-CBFC-434A-BEDA-E37B98578995}" name="Beschreibung" dataDxfId="79" totalsRowDxfId="78" dataCellStyle="Währung"/>
    <tableColumn id="4" xr3:uid="{FFDAADF0-5195-42A7-AB7E-384966414BA9}" name="Betrag" totalsRowFunction="sum" dataDxfId="77" totalsRowDxfId="76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5B2C2DE-9C2F-41A3-A9AD-7CF7D5F4AB86}" name="t_Juni_Ausgaben" displayName="t_Juni_Ausgaben" ref="H12:K24" totalsRowCount="1" tableBorderDxfId="75">
  <autoFilter ref="H12:K23" xr:uid="{148CEDEC-E306-4FA2-8EAA-ECE45C240673}"/>
  <tableColumns count="4">
    <tableColumn id="1" xr3:uid="{C2B30C26-5366-44FF-ADC8-55A5ACEBEF74}" name="Datum" totalsRowLabel="Summe"/>
    <tableColumn id="2" xr3:uid="{36BC4AA0-E3E8-43E9-93D3-7A3D9EB19840}" name="Kategorie"/>
    <tableColumn id="3" xr3:uid="{FBC482A6-F82D-47AD-801A-CD2B5EB96372}" name="Beschreibung" totalsRowDxfId="74" dataCellStyle="Währung"/>
    <tableColumn id="4" xr3:uid="{8E801D33-CBBE-4619-AD87-472758CB75CD}" name="Betrag" totalsRowFunction="sum" dataDxfId="73" totalsRowDxfId="72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9292DF7-1486-4232-831D-61D1A7930964}" name="t_Juni_Einnahmen" displayName="t_Juni_Einnahmen" ref="B12:E24" totalsRowCount="1" tableBorderDxfId="71">
  <autoFilter ref="B12:E23" xr:uid="{B7B175F3-741C-466D-A4C8-57056F1D0259}"/>
  <tableColumns count="4">
    <tableColumn id="1" xr3:uid="{BF296EB0-4E22-494B-A117-3364F0F1AC47}" name="Datum" totalsRowLabel="Summe"/>
    <tableColumn id="2" xr3:uid="{D8DFF9C7-F359-4733-8EB9-6082FF785ABB}" name="Kategorie"/>
    <tableColumn id="3" xr3:uid="{8FA45EE0-FA93-47E5-91EC-618603CD795F}" name="Beschreibung" dataDxfId="70" totalsRowDxfId="69" dataCellStyle="Währung"/>
    <tableColumn id="4" xr3:uid="{68AB6770-B1DF-4C9D-A034-D51F3752B1E7}" name="Betrag" totalsRowFunction="sum" dataDxfId="68" totalsRowDxfId="67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550EB81-914B-4568-B486-9C0520BA2379}" name="t_Juli_Ausgaben" displayName="t_Juli_Ausgaben" ref="H12:K24" totalsRowCount="1" tableBorderDxfId="66">
  <autoFilter ref="H12:K23" xr:uid="{148CEDEC-E306-4FA2-8EAA-ECE45C240673}"/>
  <tableColumns count="4">
    <tableColumn id="1" xr3:uid="{9C32A7EA-82AF-4FB0-88AC-DE8D6EC0CD1F}" name="Datum" totalsRowLabel="Summe"/>
    <tableColumn id="2" xr3:uid="{9BDF29A9-9162-4C21-95B8-FFCCC01FDC71}" name="Kategorie"/>
    <tableColumn id="3" xr3:uid="{38D9CE45-A836-483F-B6E7-384FE88A6315}" name="Beschreibung" totalsRowDxfId="65" dataCellStyle="Währung"/>
    <tableColumn id="4" xr3:uid="{B3C9506A-D25F-48FC-8C1B-93549F236EB4}" name="Betrag" totalsRowFunction="sum" dataDxfId="64" totalsRowDxfId="63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2A4F71C-2362-4088-BC39-11F0EE24B943}" name="t_Juli_Einnahmen" displayName="t_Juli_Einnahmen" ref="B12:E24" totalsRowCount="1" tableBorderDxfId="62">
  <autoFilter ref="B12:E23" xr:uid="{B7B175F3-741C-466D-A4C8-57056F1D0259}"/>
  <tableColumns count="4">
    <tableColumn id="1" xr3:uid="{C368ED48-4591-4F21-8F99-24FE32C65843}" name="Datum" totalsRowLabel="Summe"/>
    <tableColumn id="2" xr3:uid="{668255A5-020A-4CB6-AA54-1DEF16ABBEAE}" name="Kategorie"/>
    <tableColumn id="3" xr3:uid="{8931293A-2236-4470-AB7A-E8EE5335BE02}" name="Beschreibung" dataDxfId="61" totalsRowDxfId="60" dataCellStyle="Währung"/>
    <tableColumn id="4" xr3:uid="{6DAA2AA5-D4DF-4312-91E2-4C50A20E17F8}" name="Betrag" totalsRowFunction="sum" dataDxfId="59" totalsRowDxfId="58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5F093BC-45C2-4BAB-8317-2D28255B7623}" name="t_August_Ausgaben" displayName="t_August_Ausgaben" ref="H12:K24" totalsRowCount="1" tableBorderDxfId="57">
  <autoFilter ref="H12:K23" xr:uid="{148CEDEC-E306-4FA2-8EAA-ECE45C240673}"/>
  <tableColumns count="4">
    <tableColumn id="1" xr3:uid="{29A96933-56E3-4418-9445-8D837E5DA1C2}" name="Datum" totalsRowLabel="Summe"/>
    <tableColumn id="2" xr3:uid="{2A04AC62-B68F-4C9D-9530-FB18FE791A1F}" name="Kategorie"/>
    <tableColumn id="3" xr3:uid="{198D2892-1119-456E-9688-85E4A1D1D2DE}" name="Beschreibung" totalsRowDxfId="56" dataCellStyle="Währung"/>
    <tableColumn id="4" xr3:uid="{89A73FD7-8E89-4CF9-91C2-1C89D3F64101}" name="Betrag" totalsRowFunction="sum" dataDxfId="55" totalsRowDxfId="54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DE161F2-89AD-4B13-994B-BFEAF75E093B}" name="t_August_Einnahmen" displayName="t_August_Einnahmen" ref="B12:E24" totalsRowCount="1" tableBorderDxfId="53">
  <autoFilter ref="B12:E23" xr:uid="{B7B175F3-741C-466D-A4C8-57056F1D0259}"/>
  <tableColumns count="4">
    <tableColumn id="1" xr3:uid="{D9F6E42B-12F5-4870-823B-5F3A935A2256}" name="Datum" totalsRowLabel="Summe"/>
    <tableColumn id="2" xr3:uid="{FFCB0518-5F6C-4ECE-A98D-1A0120279523}" name="Kategorie"/>
    <tableColumn id="3" xr3:uid="{2EE3C1F8-2E3E-4950-A715-44ECEE168119}" name="Beschreibung" dataDxfId="52" totalsRowDxfId="51" dataCellStyle="Währung"/>
    <tableColumn id="4" xr3:uid="{CD31ABE9-B51D-4681-98AF-E27DD64A9B38}" name="Betrag" totalsRowFunction="sum" dataDxfId="50" totalsRowDxfId="49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FD01B7-A918-497C-8E3D-B2D6D96426FB}" name="t_Einnahmen_fix" displayName="t_Einnahmen_fix" ref="B7:C18" totalsRowCount="1">
  <autoFilter ref="B7:C17" xr:uid="{5FFD01B7-A918-497C-8E3D-B2D6D96426FB}"/>
  <tableColumns count="2">
    <tableColumn id="1" xr3:uid="{4B177639-786E-4C07-BF5F-9ED9A50E7FF8}" name="Kategorie" totalsRowLabel="Ergebnis"/>
    <tableColumn id="2" xr3:uid="{4168A041-78BB-46C3-AFAB-5968DEB1A9A8}" name="Betrag" totalsRowFunction="sum" dataCellStyle="Währung" totalsRowCellStyle="Währung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5333312-0F45-4805-8CCB-CDBB27272907}" name="t_September_Ausgaben" displayName="t_September_Ausgaben" ref="H12:K24" totalsRowCount="1" tableBorderDxfId="48">
  <autoFilter ref="H12:K23" xr:uid="{148CEDEC-E306-4FA2-8EAA-ECE45C240673}"/>
  <tableColumns count="4">
    <tableColumn id="1" xr3:uid="{3BA03E54-F548-4FCB-B430-B938B4BA7970}" name="Datum" totalsRowLabel="Summe"/>
    <tableColumn id="2" xr3:uid="{B8A6627E-A756-4E8E-9974-3A1DA0E4939E}" name="Kategorie"/>
    <tableColumn id="3" xr3:uid="{38B3DA63-F490-454B-A18D-93E4DB265974}" name="Beschreibung" totalsRowDxfId="47" dataCellStyle="Währung"/>
    <tableColumn id="4" xr3:uid="{CD1C7D9A-122A-4319-AEC4-A6C39471BBBC}" name="Betrag" totalsRowFunction="sum" dataDxfId="46" totalsRowDxfId="45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97B5CB9-6A04-460E-8D98-A73E9826882C}" name="t_September_Einnahmen" displayName="t_September_Einnahmen" ref="B12:E24" totalsRowCount="1" tableBorderDxfId="44">
  <autoFilter ref="B12:E23" xr:uid="{B7B175F3-741C-466D-A4C8-57056F1D0259}"/>
  <tableColumns count="4">
    <tableColumn id="1" xr3:uid="{4222629C-B25D-4E44-B235-A1EB4B44E9A9}" name="Datum" totalsRowLabel="Summe"/>
    <tableColumn id="2" xr3:uid="{C8636DBC-341D-4554-807E-34E27EAB58EB}" name="Kategorie"/>
    <tableColumn id="3" xr3:uid="{D33995D5-128A-49E5-9C62-F711631806E0}" name="Beschreibung" dataDxfId="43" totalsRowDxfId="1" dataCellStyle="Währung"/>
    <tableColumn id="4" xr3:uid="{38004FE1-8715-4A1D-9904-BA66B500C751}" name="Betrag" totalsRowFunction="sum" dataDxfId="42" totalsRowDxfId="0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59B8C136-7F84-4C6F-B60E-348588C1291D}" name="t_Oktober_Ausgaben" displayName="t_Oktober_Ausgaben" ref="H12:K24" totalsRowCount="1" tableBorderDxfId="41">
  <autoFilter ref="H12:K23" xr:uid="{148CEDEC-E306-4FA2-8EAA-ECE45C240673}"/>
  <tableColumns count="4">
    <tableColumn id="1" xr3:uid="{F315BAB5-613E-483C-899B-4DCF7E0B104F}" name="Datum" totalsRowLabel="Summe"/>
    <tableColumn id="2" xr3:uid="{D2C21CB6-BBE6-4A9A-8A0C-33CCA26A3CB9}" name="Kategorie"/>
    <tableColumn id="3" xr3:uid="{A16275CA-8C49-4BB3-92FA-B0AD3173FC8B}" name="Beschreibung" totalsRowDxfId="40" dataCellStyle="Währung"/>
    <tableColumn id="4" xr3:uid="{51019820-649C-443C-9E61-5E263072C0A0}" name="Betrag" totalsRowFunction="sum" dataDxfId="39" totalsRowDxfId="38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CEACD44A-D90A-4D42-80C2-963A24671EFD}" name="t_Oktober_Einnahmen" displayName="t_Oktober_Einnahmen" ref="B12:E24" totalsRowCount="1" tableBorderDxfId="37">
  <autoFilter ref="B12:E23" xr:uid="{B7B175F3-741C-466D-A4C8-57056F1D0259}"/>
  <tableColumns count="4">
    <tableColumn id="1" xr3:uid="{AE1BC156-E497-42FD-B642-334EE60E2A7A}" name="Datum" totalsRowLabel="Summe"/>
    <tableColumn id="2" xr3:uid="{E8530C0A-3E79-4156-9088-CC379366E443}" name="Kategorie"/>
    <tableColumn id="3" xr3:uid="{9FD1BA13-13ED-4484-BE1A-A110C3E1D865}" name="Beschreibung" dataDxfId="36" totalsRowDxfId="35" dataCellStyle="Währung"/>
    <tableColumn id="4" xr3:uid="{60037292-A80A-4E45-8B27-FD0561C3151B}" name="Betrag" totalsRowFunction="sum" dataDxfId="34" totalsRowDxfId="33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1867A12-85E8-49E3-8F8C-566CF80410B4}" name="t_November_Ausgaben" displayName="t_November_Ausgaben" ref="H12:K24" totalsRowCount="1" tableBorderDxfId="32">
  <autoFilter ref="H12:K23" xr:uid="{148CEDEC-E306-4FA2-8EAA-ECE45C240673}"/>
  <tableColumns count="4">
    <tableColumn id="1" xr3:uid="{82FB6124-F46B-4CB6-B08E-CF3F5F2DF7D9}" name="Datum" totalsRowLabel="Summe"/>
    <tableColumn id="2" xr3:uid="{107A5715-A87F-4AA7-B086-AD72158ED5E4}" name="Kategorie"/>
    <tableColumn id="3" xr3:uid="{306F1374-E0E9-434F-894E-249C4AEC5A2F}" name="Beschreibung" totalsRowDxfId="31" dataCellStyle="Währung"/>
    <tableColumn id="4" xr3:uid="{6D92FB3B-1B36-440D-8C94-8C10732A54D5}" name="Betrag" totalsRowFunction="sum" dataDxfId="30" totalsRowDxfId="29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0482768-6E28-40A3-8716-467E7F92B857}" name="t_November_Einnahmen" displayName="t_November_Einnahmen" ref="B12:E24" totalsRowCount="1" tableBorderDxfId="28">
  <autoFilter ref="B12:E23" xr:uid="{B7B175F3-741C-466D-A4C8-57056F1D0259}"/>
  <tableColumns count="4">
    <tableColumn id="1" xr3:uid="{5A074173-42E8-4BBD-8912-98072F8F0D94}" name="Datum" totalsRowLabel="Summe"/>
    <tableColumn id="2" xr3:uid="{68CC8850-AA33-4CFD-97AD-C3140EB06286}" name="Kategorie"/>
    <tableColumn id="3" xr3:uid="{52CA0427-F117-46C1-97BA-757ECEE49310}" name="Beschreibung" dataDxfId="27" totalsRowDxfId="26" dataCellStyle="Währung"/>
    <tableColumn id="4" xr3:uid="{9D1D7B5F-0E75-4C19-A070-C61A95913A36}" name="Betrag" totalsRowFunction="sum" dataDxfId="25" totalsRowDxfId="24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5F7171B-61E6-4200-B4B6-0AF759C16CE9}" name="t_Dezember_Ausgaben" displayName="t_Dezember_Ausgaben" ref="H12:K24" totalsRowCount="1" tableBorderDxfId="23">
  <autoFilter ref="H12:K23" xr:uid="{148CEDEC-E306-4FA2-8EAA-ECE45C240673}"/>
  <tableColumns count="4">
    <tableColumn id="1" xr3:uid="{03641B8A-C70A-4BC3-8CDA-BC5BE33562E5}" name="Datum" totalsRowLabel="Summe"/>
    <tableColumn id="2" xr3:uid="{F615862B-7658-4200-9A60-E495B377C5D3}" name="Kategorie"/>
    <tableColumn id="3" xr3:uid="{39926BB2-5FE3-4267-BC76-F4FE0099BF7E}" name="Beschreibung" totalsRowDxfId="22" dataCellStyle="Währung"/>
    <tableColumn id="4" xr3:uid="{4BBC30A9-71DD-41DB-8422-4C88B3238FBD}" name="Betrag" totalsRowFunction="sum" dataDxfId="21" totalsRowDxfId="20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D6BAE04-B23C-448D-9FAC-BB39379ECFB3}" name="t_Dezember_Einnahmen" displayName="t_Dezember_Einnahmen" ref="B12:E24" totalsRowCount="1" tableBorderDxfId="19">
  <autoFilter ref="B12:E23" xr:uid="{B7B175F3-741C-466D-A4C8-57056F1D0259}"/>
  <tableColumns count="4">
    <tableColumn id="1" xr3:uid="{6F224180-9D8D-45AE-8C7A-5D9E4AD2E754}" name="Datum" totalsRowLabel="Summe"/>
    <tableColumn id="2" xr3:uid="{0F46E08F-D18C-42AB-8841-4D57B19C7ABA}" name="Kategorie"/>
    <tableColumn id="3" xr3:uid="{7789FA0B-F40E-4AEC-8761-F20B56473CA6}" name="Beschreibung" dataDxfId="18" totalsRowDxfId="17" dataCellStyle="Währung"/>
    <tableColumn id="4" xr3:uid="{F8F6DB73-F208-4865-AF56-ABA4AA8264D3}" name="Betrag" totalsRowFunction="sum" dataDxfId="16" totalsRowDxfId="15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A34D51C-844A-4E72-A7F5-08E38B35F535}" name="t_Ausgaben_fix" displayName="t_Ausgaben_fix" ref="E7:F18" totalsRowCount="1">
  <autoFilter ref="E7:F17" xr:uid="{4A34D51C-844A-4E72-A7F5-08E38B35F535}"/>
  <tableColumns count="2">
    <tableColumn id="1" xr3:uid="{2711AE32-2698-4165-8D0F-E710DC5EDD83}" name="Kategorie" totalsRowLabel="Ergebnis"/>
    <tableColumn id="2" xr3:uid="{E37A6B02-9AF3-4B32-AED3-F44CFE80A448}" name="Betrag" totalsRowFunction="sum" dataCellStyle="Währung" totalsRowCellStyle="Währung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8CEDEC-E306-4FA2-8EAA-ECE45C240673}" name="t_Jänner_Ausgaben" displayName="t_Jänner_Ausgaben" ref="H12:K24" totalsRowCount="1" tableBorderDxfId="120">
  <autoFilter ref="H12:K23" xr:uid="{148CEDEC-E306-4FA2-8EAA-ECE45C240673}"/>
  <tableColumns count="4">
    <tableColumn id="1" xr3:uid="{B36B5F63-7742-446F-BF05-F1D9A3F545D6}" name="Datum" totalsRowLabel="Summe"/>
    <tableColumn id="2" xr3:uid="{3AAE0F31-0973-4066-BA79-E77906E7B0F4}" name="Kategorie"/>
    <tableColumn id="3" xr3:uid="{3560169D-8147-4CD4-9F88-2FD181298321}" name="Beschreibung" totalsRowDxfId="119" dataCellStyle="Währung"/>
    <tableColumn id="4" xr3:uid="{B9A58217-E42E-414C-81EC-CBBE0311BC1A}" name="Betrag" totalsRowFunction="sum" dataDxfId="118" totalsRowDxfId="117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B175F3-741C-466D-A4C8-57056F1D0259}" name="t_Jänner_Einnahmen" displayName="t_Jänner_Einnahmen" ref="B12:E24" totalsRowCount="1" tableBorderDxfId="116">
  <autoFilter ref="B12:E23" xr:uid="{B7B175F3-741C-466D-A4C8-57056F1D0259}"/>
  <tableColumns count="4">
    <tableColumn id="1" xr3:uid="{D3F94E6E-C1F4-4B02-A72D-4F67161DC61D}" name="Datum" totalsRowLabel="Summe"/>
    <tableColumn id="2" xr3:uid="{B9B64701-136C-4F17-AF48-CA966D810F64}" name="Kategorie"/>
    <tableColumn id="3" xr3:uid="{AB5A030F-3E47-4803-BC61-E423C58194AD}" name="Beschreibung" dataDxfId="115" totalsRowDxfId="114" dataCellStyle="Währung"/>
    <tableColumn id="4" xr3:uid="{087FFAE4-3758-4638-BBBA-18A82D17A5E5}" name="Betrag" totalsRowFunction="sum" dataDxfId="113" totalsRowDxfId="112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8BEA8C3-B73A-4594-BDC7-98AD43F8CA11}" name="t_Februar_Ausgaben" displayName="t_Februar_Ausgaben" ref="H12:K24" totalsRowCount="1" tableBorderDxfId="111">
  <autoFilter ref="H12:K23" xr:uid="{148CEDEC-E306-4FA2-8EAA-ECE45C240673}"/>
  <tableColumns count="4">
    <tableColumn id="1" xr3:uid="{CA057D92-26F1-4B56-9F6B-93E65F5FE3A5}" name="Datum" totalsRowLabel="Summe"/>
    <tableColumn id="2" xr3:uid="{9825EA27-8774-4782-A4F1-36F01151BF0C}" name="Kategorie"/>
    <tableColumn id="3" xr3:uid="{543C2C0C-2AFB-4AB4-9597-32DCE7204697}" name="Beschreibung" totalsRowDxfId="110" dataCellStyle="Währung"/>
    <tableColumn id="4" xr3:uid="{E4069982-E497-4337-B1E1-0E350BA5821D}" name="Betrag" totalsRowFunction="sum" dataDxfId="109" totalsRowDxfId="108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2259763-8388-41AB-9602-4ADC8F610AE0}" name="t_Februar_Einnahmen" displayName="t_Februar_Einnahmen" ref="B12:E24" totalsRowCount="1" tableBorderDxfId="107">
  <autoFilter ref="B12:E23" xr:uid="{B7B175F3-741C-466D-A4C8-57056F1D0259}"/>
  <tableColumns count="4">
    <tableColumn id="1" xr3:uid="{E84D0414-4F6C-45CE-B8B0-35B03BD2C2B2}" name="Datum" totalsRowLabel="Summe"/>
    <tableColumn id="2" xr3:uid="{DC4E4BB1-7D6A-4ADB-A2AA-5501528F18BA}" name="Kategorie"/>
    <tableColumn id="3" xr3:uid="{0B4A9204-24D8-4E8B-A00D-CDA783ACCAA1}" name="Beschreibung" dataDxfId="106" totalsRowDxfId="105" dataCellStyle="Währung"/>
    <tableColumn id="4" xr3:uid="{C49ABE13-8114-42BE-9D9D-C21A56DBE272}" name="Betrag" totalsRowFunction="sum" dataDxfId="104" totalsRowDxfId="103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6CDD694-225C-4975-A9B6-6BAF340F4E9C}" name="t_März_Ausgaben" displayName="t_März_Ausgaben" ref="H12:K24" totalsRowCount="1" tableBorderDxfId="102">
  <autoFilter ref="H12:K23" xr:uid="{148CEDEC-E306-4FA2-8EAA-ECE45C240673}"/>
  <tableColumns count="4">
    <tableColumn id="1" xr3:uid="{570FCDAE-21D5-40FA-A675-4CD7B822A34B}" name="Datum" totalsRowLabel="Summe"/>
    <tableColumn id="2" xr3:uid="{51F11602-8F78-471A-8B99-E71BF88C548D}" name="Kategorie"/>
    <tableColumn id="3" xr3:uid="{13AC45AC-4ADC-46F7-A832-477DBB8DE38B}" name="Beschreibung" totalsRowDxfId="101" dataCellStyle="Währung"/>
    <tableColumn id="4" xr3:uid="{C73037AA-E669-4BDB-AFB3-CB37A0EC0AE3}" name="Betrag" totalsRowFunction="sum" dataDxfId="100" totalsRowDxfId="99">
      <calculatedColumnFormula>t_Ausgaben_fix[[#Totals],[Betrag]]</calculatedColumnFormula>
    </tableColumn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F697FDE-DB1E-43F3-875B-281761DDD5A5}" name="t_März_Einnahmen" displayName="t_März_Einnahmen" ref="B12:E24" totalsRowCount="1" tableBorderDxfId="98">
  <autoFilter ref="B12:E23" xr:uid="{B7B175F3-741C-466D-A4C8-57056F1D0259}"/>
  <tableColumns count="4">
    <tableColumn id="1" xr3:uid="{487C2D53-3CAD-4AA1-B194-EAAE386BBA8F}" name="Datum" totalsRowLabel="Summe"/>
    <tableColumn id="2" xr3:uid="{6DBCA387-05B9-4CE7-9AF1-1A3B83397E2F}" name="Kategorie"/>
    <tableColumn id="3" xr3:uid="{8423A1EA-6A4C-4256-8706-A1A907BBEDEF}" name="Beschreibung" dataDxfId="97" totalsRowDxfId="96" dataCellStyle="Währung"/>
    <tableColumn id="4" xr3:uid="{1BEAA5CC-F90E-479A-B096-432A44A51D65}" name="Betrag" totalsRowFunction="sum" dataDxfId="95" totalsRowDxfId="94" dataCellStyle="Währung">
      <calculatedColumnFormula>t_Einnahmen_fix[[#Totals],[Betrag]]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C7028-85DA-42EA-AF79-2B49AA191142}">
  <dimension ref="B2:E20"/>
  <sheetViews>
    <sheetView tabSelected="1" zoomScaleNormal="100" workbookViewId="0"/>
  </sheetViews>
  <sheetFormatPr baseColWidth="10" defaultRowHeight="15" x14ac:dyDescent="0.25"/>
  <cols>
    <col min="1" max="1" width="4.7109375" customWidth="1"/>
    <col min="2" max="2" width="14.85546875" bestFit="1" customWidth="1"/>
    <col min="3" max="3" width="20.5703125" customWidth="1"/>
    <col min="4" max="4" width="19.140625" customWidth="1"/>
    <col min="5" max="5" width="13" bestFit="1" customWidth="1"/>
    <col min="6" max="6" width="18.5703125" bestFit="1" customWidth="1"/>
  </cols>
  <sheetData>
    <row r="2" spans="2:5" s="9" customFormat="1" ht="24.95" customHeight="1" x14ac:dyDescent="0.25">
      <c r="B2" s="8" t="s">
        <v>0</v>
      </c>
    </row>
    <row r="5" spans="2:5" x14ac:dyDescent="0.25">
      <c r="B5" s="7" t="s">
        <v>51</v>
      </c>
    </row>
    <row r="7" spans="2:5" x14ac:dyDescent="0.25">
      <c r="B7" t="s">
        <v>39</v>
      </c>
      <c r="C7" t="s">
        <v>35</v>
      </c>
      <c r="D7" t="s">
        <v>36</v>
      </c>
      <c r="E7" t="s">
        <v>37</v>
      </c>
    </row>
    <row r="8" spans="2:5" x14ac:dyDescent="0.25">
      <c r="B8" t="s">
        <v>12</v>
      </c>
      <c r="C8" s="1">
        <f>Jänner!E5</f>
        <v>2750</v>
      </c>
      <c r="D8" s="1">
        <f>Jänner!E6</f>
        <v>800</v>
      </c>
      <c r="E8" s="1">
        <f>Jänner!E7</f>
        <v>1950</v>
      </c>
    </row>
    <row r="9" spans="2:5" x14ac:dyDescent="0.25">
      <c r="B9" t="s">
        <v>24</v>
      </c>
      <c r="C9" s="1">
        <f>t_Februar_Einnahmen[[#Totals],[Betrag]]</f>
        <v>2750</v>
      </c>
      <c r="D9" s="1">
        <f>t_Februar_Ausgaben[[#Totals],[Betrag]]</f>
        <v>800</v>
      </c>
      <c r="E9" s="1">
        <f>Februar!E7</f>
        <v>1950</v>
      </c>
    </row>
    <row r="10" spans="2:5" x14ac:dyDescent="0.25">
      <c r="B10" t="s">
        <v>25</v>
      </c>
      <c r="C10" s="1">
        <f>t_März_Einnahmen[[#Totals],[Betrag]]</f>
        <v>2750</v>
      </c>
      <c r="D10" s="1">
        <f>März!E6</f>
        <v>800</v>
      </c>
      <c r="E10" s="1">
        <f>März!E7</f>
        <v>1950</v>
      </c>
    </row>
    <row r="11" spans="2:5" x14ac:dyDescent="0.25">
      <c r="B11" t="s">
        <v>26</v>
      </c>
      <c r="C11" s="1">
        <f>t_April_Einnahmen[[#Totals],[Betrag]]</f>
        <v>2750</v>
      </c>
      <c r="D11" s="1">
        <f>t_April_Ausgaben[[#Totals],[Betrag]]</f>
        <v>800</v>
      </c>
      <c r="E11" s="1">
        <f>April!E7</f>
        <v>1950</v>
      </c>
    </row>
    <row r="12" spans="2:5" x14ac:dyDescent="0.25">
      <c r="B12" t="s">
        <v>27</v>
      </c>
      <c r="C12" s="1">
        <f>Mai!E5</f>
        <v>2750</v>
      </c>
      <c r="D12" s="1">
        <f>Mai!E6</f>
        <v>800</v>
      </c>
      <c r="E12" s="1">
        <f>Mai!E7</f>
        <v>1950</v>
      </c>
    </row>
    <row r="13" spans="2:5" x14ac:dyDescent="0.25">
      <c r="B13" t="s">
        <v>28</v>
      </c>
      <c r="C13" s="1">
        <f>t_Juni_Einnahmen[[#Totals],[Betrag]]</f>
        <v>2750</v>
      </c>
      <c r="D13" s="1">
        <f>t_Juni_Ausgaben[[#Totals],[Betrag]]</f>
        <v>800</v>
      </c>
      <c r="E13" s="1">
        <f>Juni!E7</f>
        <v>1950</v>
      </c>
    </row>
    <row r="14" spans="2:5" x14ac:dyDescent="0.25">
      <c r="B14" t="s">
        <v>29</v>
      </c>
      <c r="C14" s="1">
        <f>t_Juli_Einnahmen[[#Totals],[Betrag]]</f>
        <v>2750</v>
      </c>
      <c r="D14" s="1">
        <f>t_Juli_Ausgaben[[#Totals],[Betrag]]</f>
        <v>800</v>
      </c>
      <c r="E14" s="1">
        <f>Juli!E7</f>
        <v>1950</v>
      </c>
    </row>
    <row r="15" spans="2:5" x14ac:dyDescent="0.25">
      <c r="B15" t="s">
        <v>30</v>
      </c>
      <c r="C15" s="1">
        <f>t_August_Einnahmen[[#Totals],[Betrag]]</f>
        <v>2750</v>
      </c>
      <c r="D15" s="1">
        <f>t_August_Ausgaben[[#Totals],[Betrag]]</f>
        <v>800</v>
      </c>
      <c r="E15" s="1">
        <f>August!E7</f>
        <v>1950</v>
      </c>
    </row>
    <row r="16" spans="2:5" x14ac:dyDescent="0.25">
      <c r="B16" t="s">
        <v>31</v>
      </c>
      <c r="C16" s="1">
        <f>t_September_Einnahmen[[#Totals],[Betrag]]</f>
        <v>2750</v>
      </c>
      <c r="D16" s="1">
        <f>t_September_Ausgaben[[#Totals],[Betrag]]</f>
        <v>800</v>
      </c>
      <c r="E16" s="1">
        <f>September!E7</f>
        <v>1950</v>
      </c>
    </row>
    <row r="17" spans="2:5" x14ac:dyDescent="0.25">
      <c r="B17" t="s">
        <v>32</v>
      </c>
      <c r="C17" s="1">
        <f>t_Oktober_Einnahmen[[#Totals],[Betrag]]</f>
        <v>2750</v>
      </c>
      <c r="D17" s="1">
        <f>t_Oktober_Ausgaben[[#Totals],[Betrag]]</f>
        <v>800</v>
      </c>
      <c r="E17" s="1">
        <f>Oktober!E7</f>
        <v>1950</v>
      </c>
    </row>
    <row r="18" spans="2:5" x14ac:dyDescent="0.25">
      <c r="B18" t="s">
        <v>33</v>
      </c>
      <c r="C18" s="1">
        <f>t_November_Einnahmen[[#Totals],[Betrag]]</f>
        <v>2750</v>
      </c>
      <c r="D18" s="1">
        <f>t_November_Ausgaben[[#Totals],[Betrag]]</f>
        <v>800</v>
      </c>
      <c r="E18" s="1">
        <f>November!E7</f>
        <v>1950</v>
      </c>
    </row>
    <row r="19" spans="2:5" x14ac:dyDescent="0.25">
      <c r="B19" t="s">
        <v>34</v>
      </c>
      <c r="C19" s="1">
        <f>t_Dezember_Einnahmen[[#Totals],[Betrag]]</f>
        <v>2750</v>
      </c>
      <c r="D19" s="1">
        <f>t_Dezember_Ausgaben[[#Totals],[Betrag]]</f>
        <v>800</v>
      </c>
      <c r="E19" s="1">
        <f>Dezember!E7</f>
        <v>1950</v>
      </c>
    </row>
    <row r="20" spans="2:5" x14ac:dyDescent="0.25">
      <c r="B20" t="s">
        <v>23</v>
      </c>
      <c r="C20" s="2">
        <f>SUBTOTAL(109,t_Zusammenfassung[Summe Einnahmen])</f>
        <v>33000</v>
      </c>
      <c r="D20" s="2">
        <f>SUBTOTAL(109,t_Zusammenfassung[Summe Ausgaben])</f>
        <v>9600</v>
      </c>
      <c r="E20" s="2">
        <f>SUBTOTAL(109,t_Zusammenfassung[Saldo])</f>
        <v>23400</v>
      </c>
    </row>
  </sheetData>
  <conditionalFormatting sqref="E8:E20">
    <cfRule type="cellIs" dxfId="14" priority="1" operator="lessThan">
      <formula>0</formula>
    </cfRule>
  </conditionalFormatting>
  <pageMargins left="0.7" right="0.7" top="0.78740157499999996" bottom="0.78740157499999996" header="0.3" footer="0.3"/>
  <pageSetup paperSize="9" orientation="portrait" horizontalDpi="0" verticalDpi="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6584-76F5-4173-82B9-68A4B9E48932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30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t_August_Einnahmen[[#Totals],[Betrag]]</f>
        <v>2750</v>
      </c>
    </row>
    <row r="6" spans="2:11" x14ac:dyDescent="0.25">
      <c r="B6" s="25" t="s">
        <v>21</v>
      </c>
      <c r="C6" s="26"/>
      <c r="D6" s="27"/>
      <c r="E6" s="28">
        <f>t_August_Ausgaben[[#Totals],[Betrag]]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46</v>
      </c>
      <c r="C13" t="s">
        <v>1</v>
      </c>
      <c r="E13" s="1">
        <f>t_Einnahmen_fix[[#Totals],[Betrag]]</f>
        <v>2750</v>
      </c>
      <c r="H13" t="s">
        <v>46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SUBTOTAL(109,t_August_Einnahmen[Betrag])</f>
        <v>2750</v>
      </c>
      <c r="H24" t="s">
        <v>11</v>
      </c>
      <c r="J24" s="2"/>
      <c r="K24" s="2">
        <f>SUBTOTAL(109,t_August_Ausgaben[Betrag])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6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69178-DB10-4241-B21E-8DE177289A3B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31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t_September_Einnahmen[[#Totals],[Betrag]]</f>
        <v>2750</v>
      </c>
    </row>
    <row r="6" spans="2:11" x14ac:dyDescent="0.25">
      <c r="B6" s="25" t="s">
        <v>21</v>
      </c>
      <c r="C6" s="26"/>
      <c r="D6" s="27"/>
      <c r="E6" s="28">
        <f>t_September_Ausgaben[[#Totals],[Betrag]]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47</v>
      </c>
      <c r="C13" t="s">
        <v>1</v>
      </c>
      <c r="E13" s="1">
        <f>t_Einnahmen_fix[[#Totals],[Betrag]]</f>
        <v>2750</v>
      </c>
      <c r="H13" t="s">
        <v>47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SUBTOTAL(109,t_September_Einnahmen[Betrag])</f>
        <v>2750</v>
      </c>
      <c r="H24" t="s">
        <v>11</v>
      </c>
      <c r="J24" s="2"/>
      <c r="K24" s="2">
        <f>SUBTOTAL(109,t_September_Ausgaben[Betrag])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5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AFB7A-B382-46E8-8C97-A9094EAC9D7D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32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t_Oktober_Einnahmen[[#Totals],[Betrag]]</f>
        <v>2750</v>
      </c>
    </row>
    <row r="6" spans="2:11" x14ac:dyDescent="0.25">
      <c r="B6" s="25" t="s">
        <v>21</v>
      </c>
      <c r="C6" s="26"/>
      <c r="D6" s="27"/>
      <c r="E6" s="28">
        <f>t_Oktober_Ausgaben[[#Totals],[Betrag]]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48</v>
      </c>
      <c r="C13" t="s">
        <v>1</v>
      </c>
      <c r="E13" s="1">
        <f>t_Einnahmen_fix[[#Totals],[Betrag]]</f>
        <v>2750</v>
      </c>
      <c r="H13" t="s">
        <v>48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SUBTOTAL(109,t_Oktober_Einnahmen[Betrag])</f>
        <v>2750</v>
      </c>
      <c r="H24" t="s">
        <v>11</v>
      </c>
      <c r="J24" s="2"/>
      <c r="K24" s="2">
        <f>SUBTOTAL(109,t_Oktober_Ausgaben[Betrag])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4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AD846-A312-4847-A326-63B2DD67C687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33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t_November_Einnahmen[[#Totals],[Betrag]]</f>
        <v>2750</v>
      </c>
    </row>
    <row r="6" spans="2:11" x14ac:dyDescent="0.25">
      <c r="B6" s="25" t="s">
        <v>21</v>
      </c>
      <c r="C6" s="26"/>
      <c r="D6" s="27"/>
      <c r="E6" s="28">
        <f>t_November_Ausgaben[[#Totals],[Betrag]]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49</v>
      </c>
      <c r="C13" t="s">
        <v>1</v>
      </c>
      <c r="E13" s="1">
        <f>t_Einnahmen_fix[[#Totals],[Betrag]]</f>
        <v>2750</v>
      </c>
      <c r="H13" t="s">
        <v>49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SUBTOTAL(109,t_November_Einnahmen[Betrag])</f>
        <v>2750</v>
      </c>
      <c r="H24" t="s">
        <v>11</v>
      </c>
      <c r="J24" s="2"/>
      <c r="K24" s="2">
        <f>SUBTOTAL(109,t_November_Ausgaben[Betrag])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3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E724B-CBFB-45FC-8059-DF935C72F351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34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t_Dezember_Einnahmen[[#Totals],[Betrag]]</f>
        <v>2750</v>
      </c>
    </row>
    <row r="6" spans="2:11" x14ac:dyDescent="0.25">
      <c r="B6" s="25" t="s">
        <v>21</v>
      </c>
      <c r="C6" s="26"/>
      <c r="D6" s="27"/>
      <c r="E6" s="28">
        <f>t_Dezember_Ausgaben[[#Totals],[Betrag]]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50</v>
      </c>
      <c r="C13" t="s">
        <v>1</v>
      </c>
      <c r="E13" s="1">
        <f>t_Einnahmen_fix[[#Totals],[Betrag]]</f>
        <v>2750</v>
      </c>
      <c r="H13" t="s">
        <v>50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SUBTOTAL(109,t_Dezember_Einnahmen[Betrag])</f>
        <v>2750</v>
      </c>
      <c r="H24" t="s">
        <v>11</v>
      </c>
      <c r="J24" s="2"/>
      <c r="K24" s="2">
        <f>SUBTOTAL(109,t_Dezember_Ausgaben[Betrag])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2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B4FD8-6D34-42CA-82D5-400351B809A8}">
  <dimension ref="B2:F18"/>
  <sheetViews>
    <sheetView workbookViewId="0"/>
  </sheetViews>
  <sheetFormatPr baseColWidth="10" defaultRowHeight="15" x14ac:dyDescent="0.25"/>
  <cols>
    <col min="1" max="1" width="4.7109375" customWidth="1"/>
    <col min="2" max="2" width="14.85546875" customWidth="1"/>
    <col min="3" max="3" width="11.42578125" customWidth="1"/>
    <col min="5" max="5" width="18.5703125" bestFit="1" customWidth="1"/>
  </cols>
  <sheetData>
    <row r="2" spans="2:6" s="9" customFormat="1" ht="24.95" customHeight="1" x14ac:dyDescent="0.25">
      <c r="B2" s="8" t="s">
        <v>52</v>
      </c>
    </row>
    <row r="5" spans="2:6" x14ac:dyDescent="0.25">
      <c r="B5" s="6" t="s">
        <v>1</v>
      </c>
      <c r="C5" s="5"/>
      <c r="E5" s="4" t="s">
        <v>2</v>
      </c>
      <c r="F5" s="3"/>
    </row>
    <row r="7" spans="2:6" x14ac:dyDescent="0.25">
      <c r="B7" t="s">
        <v>14</v>
      </c>
      <c r="C7" t="s">
        <v>38</v>
      </c>
      <c r="E7" t="s">
        <v>14</v>
      </c>
      <c r="F7" t="s">
        <v>38</v>
      </c>
    </row>
    <row r="8" spans="2:6" x14ac:dyDescent="0.25">
      <c r="B8" t="s">
        <v>3</v>
      </c>
      <c r="C8" s="1">
        <v>2500</v>
      </c>
      <c r="E8" t="s">
        <v>4</v>
      </c>
      <c r="F8" s="1">
        <v>500</v>
      </c>
    </row>
    <row r="9" spans="2:6" x14ac:dyDescent="0.25">
      <c r="B9" t="s">
        <v>9</v>
      </c>
      <c r="C9" s="1">
        <v>200</v>
      </c>
      <c r="E9" t="s">
        <v>5</v>
      </c>
      <c r="F9" s="1">
        <v>100</v>
      </c>
    </row>
    <row r="10" spans="2:6" x14ac:dyDescent="0.25">
      <c r="B10" t="s">
        <v>10</v>
      </c>
      <c r="C10" s="1">
        <v>50</v>
      </c>
      <c r="E10" t="s">
        <v>6</v>
      </c>
      <c r="F10" s="1">
        <v>50</v>
      </c>
    </row>
    <row r="11" spans="2:6" x14ac:dyDescent="0.25">
      <c r="C11" s="1"/>
      <c r="E11" t="s">
        <v>7</v>
      </c>
      <c r="F11" s="1">
        <v>100</v>
      </c>
    </row>
    <row r="12" spans="2:6" x14ac:dyDescent="0.25">
      <c r="C12" s="1"/>
      <c r="E12" t="s">
        <v>8</v>
      </c>
      <c r="F12" s="1">
        <v>50</v>
      </c>
    </row>
    <row r="13" spans="2:6" x14ac:dyDescent="0.25">
      <c r="C13" s="1"/>
      <c r="F13" s="1"/>
    </row>
    <row r="14" spans="2:6" x14ac:dyDescent="0.25">
      <c r="C14" s="1"/>
      <c r="F14" s="1"/>
    </row>
    <row r="15" spans="2:6" x14ac:dyDescent="0.25">
      <c r="C15" s="1"/>
      <c r="F15" s="1"/>
    </row>
    <row r="16" spans="2:6" x14ac:dyDescent="0.25">
      <c r="C16" s="1"/>
      <c r="F16" s="1"/>
    </row>
    <row r="17" spans="2:6" x14ac:dyDescent="0.25">
      <c r="C17" s="1"/>
      <c r="F17" s="1"/>
    </row>
    <row r="18" spans="2:6" x14ac:dyDescent="0.25">
      <c r="B18" t="s">
        <v>23</v>
      </c>
      <c r="C18" s="2">
        <f>SUBTOTAL(109,t_Einnahmen_fix[Betrag])</f>
        <v>2750</v>
      </c>
      <c r="E18" t="s">
        <v>23</v>
      </c>
      <c r="F18" s="2">
        <f>SUBTOTAL(109,t_Ausgaben_fix[Betrag])</f>
        <v>800</v>
      </c>
    </row>
  </sheetData>
  <phoneticPr fontId="3" type="noConversion"/>
  <pageMargins left="0.7" right="0.7" top="0.78740157499999996" bottom="0.78740157499999996" header="0.3" footer="0.3"/>
  <pageSetup paperSize="9" orientation="portrait" horizontalDpi="0" verticalDpi="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5C32-9384-4892-B042-5E467FCD7343}">
  <sheetPr>
    <pageSetUpPr fitToPage="1"/>
  </sheetPr>
  <dimension ref="B1:K40"/>
  <sheetViews>
    <sheetView zoomScaleNormal="100"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12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10" t="s">
        <v>20</v>
      </c>
      <c r="C5" s="11"/>
      <c r="D5" s="12"/>
      <c r="E5" s="13">
        <f>t_Jänner_Einnahmen[[#Totals],[Betrag]]</f>
        <v>2750</v>
      </c>
    </row>
    <row r="6" spans="2:11" x14ac:dyDescent="0.25">
      <c r="B6" s="14" t="s">
        <v>21</v>
      </c>
      <c r="C6" s="15"/>
      <c r="D6" s="16"/>
      <c r="E6" s="17">
        <f>t_Jänner_Ausgaben[[#Totals],[Betrag]]</f>
        <v>800</v>
      </c>
    </row>
    <row r="7" spans="2:11" x14ac:dyDescent="0.25">
      <c r="B7" s="14" t="s">
        <v>22</v>
      </c>
      <c r="C7" s="15"/>
      <c r="D7" s="16"/>
      <c r="E7" s="18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18</v>
      </c>
      <c r="C13" t="s">
        <v>1</v>
      </c>
      <c r="E13" s="1">
        <f>t_Einnahmen_fix[[#Totals],[Betrag]]</f>
        <v>2750</v>
      </c>
      <c r="H13" t="s">
        <v>18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SUBTOTAL(109,t_Jänner_Einnahmen[Betrag])</f>
        <v>2750</v>
      </c>
      <c r="H24" t="s">
        <v>11</v>
      </c>
      <c r="J24" s="2"/>
      <c r="K24" s="2">
        <f>SUBTOTAL(109,t_Jänner_Ausgaben[Betrag])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13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6204C-108E-43C5-BE83-9F9AE10CB208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24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12"/>
      <c r="E5" s="24">
        <f>t_Februar_Einnahmen[[#Totals],[Betrag]]</f>
        <v>2750</v>
      </c>
    </row>
    <row r="6" spans="2:11" x14ac:dyDescent="0.25">
      <c r="B6" s="25" t="s">
        <v>21</v>
      </c>
      <c r="C6" s="26"/>
      <c r="D6" s="27"/>
      <c r="E6" s="28">
        <f>t_Februar_Ausgaben[[#Totals],[Betrag]]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40</v>
      </c>
      <c r="C13" t="s">
        <v>1</v>
      </c>
      <c r="E13" s="1">
        <f>t_Einnahmen_fix[[#Totals],[Betrag]]</f>
        <v>2750</v>
      </c>
      <c r="H13" t="s">
        <v>40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SUBTOTAL(109,t_Februar_Einnahmen[Betrag])</f>
        <v>2750</v>
      </c>
      <c r="H24" t="s">
        <v>11</v>
      </c>
      <c r="J24" s="2"/>
      <c r="K24" s="2">
        <f>SUBTOTAL(109,t_Februar_Ausgaben[Betrag])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12" priority="1" operator="lessThan">
      <formula>0</formula>
    </cfRule>
  </conditionalFormatting>
  <pageMargins left="0.7" right="0.7" top="0.78740157499999996" bottom="0.78740157499999996" header="0.3" footer="0.3"/>
  <pageSetup paperSize="9" scale="96" orientation="landscape" horizontalDpi="0" verticalDpi="0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0033D-6BD2-4F99-8587-3CA2FB5649E7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25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t_März_Einnahmen[[#Totals],[Betrag]]</f>
        <v>2750</v>
      </c>
    </row>
    <row r="6" spans="2:11" x14ac:dyDescent="0.25">
      <c r="B6" s="25" t="s">
        <v>21</v>
      </c>
      <c r="C6" s="26"/>
      <c r="D6" s="27"/>
      <c r="E6" s="28">
        <f>t_März_Ausgaben[[#Totals],[Betrag]]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31" t="s">
        <v>19</v>
      </c>
      <c r="C10" s="30"/>
      <c r="D10" s="30"/>
      <c r="E10" s="30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41</v>
      </c>
      <c r="C13" t="s">
        <v>1</v>
      </c>
      <c r="E13" s="1">
        <f>t_Einnahmen_fix[[#Totals],[Betrag]]</f>
        <v>2750</v>
      </c>
      <c r="H13" t="s">
        <v>41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SUBTOTAL(109,t_März_Einnahmen[Betrag])</f>
        <v>2750</v>
      </c>
      <c r="H24" t="s">
        <v>11</v>
      </c>
      <c r="J24" s="2"/>
      <c r="K24" s="2">
        <f>SUBTOTAL(109,t_März_Ausgaben[Betrag])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11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83779-CC22-4DBA-875E-37AE5A36CD16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26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t_April_Einnahmen[[#Totals],[Betrag]]</f>
        <v>2750</v>
      </c>
    </row>
    <row r="6" spans="2:11" x14ac:dyDescent="0.25">
      <c r="B6" s="25" t="s">
        <v>21</v>
      </c>
      <c r="C6" s="26"/>
      <c r="D6" s="27"/>
      <c r="E6" s="28">
        <f>t_April_Ausgaben[[#Totals],[Betrag]]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42</v>
      </c>
      <c r="C13" t="s">
        <v>1</v>
      </c>
      <c r="E13" s="1">
        <f>t_Einnahmen_fix[[#Totals],[Betrag]]</f>
        <v>2750</v>
      </c>
      <c r="H13" t="s">
        <v>42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SUBTOTAL(109,t_April_Einnahmen[Betrag])</f>
        <v>2750</v>
      </c>
      <c r="H24" t="s">
        <v>11</v>
      </c>
      <c r="J24" s="2"/>
      <c r="K24" s="2">
        <f>SUBTOTAL(109,t_April_Ausgaben[Betrag])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10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6A0D-B869-4C30-A1F6-8BE0EB6BDC32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27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t_Mai_Einnahmen[[#Totals],[Betrag]]</f>
        <v>2750</v>
      </c>
    </row>
    <row r="6" spans="2:11" x14ac:dyDescent="0.25">
      <c r="B6" s="25" t="s">
        <v>21</v>
      </c>
      <c r="C6" s="26"/>
      <c r="D6" s="27"/>
      <c r="E6" s="28">
        <f>t_Mai_Ausgaben[[#Totals],[Betrag]]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43</v>
      </c>
      <c r="C13" t="s">
        <v>1</v>
      </c>
      <c r="E13" s="1">
        <f>t_Einnahmen_fix[[#Totals],[Betrag]]</f>
        <v>2750</v>
      </c>
      <c r="H13" t="s">
        <v>43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SUBTOTAL(109,t_Mai_Einnahmen[Betrag])</f>
        <v>2750</v>
      </c>
      <c r="H24" t="s">
        <v>11</v>
      </c>
      <c r="J24" s="2"/>
      <c r="K24" s="2">
        <f>SUBTOTAL(109,t_Mai_Ausgaben[Betrag])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9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D4890-0AB6-4E7E-AAFA-EDDC5586AEA0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28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t_Juni_Einnahmen[[#Totals],[Betrag]]</f>
        <v>2750</v>
      </c>
    </row>
    <row r="6" spans="2:11" x14ac:dyDescent="0.25">
      <c r="B6" s="25" t="s">
        <v>21</v>
      </c>
      <c r="C6" s="26"/>
      <c r="D6" s="27"/>
      <c r="E6" s="28">
        <f>t_Juni_Ausgaben[[#Totals],[Betrag]]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44</v>
      </c>
      <c r="C13" t="s">
        <v>1</v>
      </c>
      <c r="E13" s="1">
        <f>t_Einnahmen_fix[[#Totals],[Betrag]]</f>
        <v>2750</v>
      </c>
      <c r="H13" t="s">
        <v>44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SUBTOTAL(109,t_Juni_Einnahmen[Betrag])</f>
        <v>2750</v>
      </c>
      <c r="H24" t="s">
        <v>11</v>
      </c>
      <c r="J24" s="2"/>
      <c r="K24" s="2">
        <f>SUBTOTAL(109,t_Juni_Ausgaben[Betrag])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8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D30AC-80C3-4763-9904-DDA1586B5985}">
  <sheetPr>
    <pageSetUpPr fitToPage="1"/>
  </sheetPr>
  <dimension ref="B1:K40"/>
  <sheetViews>
    <sheetView workbookViewId="0"/>
  </sheetViews>
  <sheetFormatPr baseColWidth="10" defaultRowHeight="15" x14ac:dyDescent="0.25"/>
  <cols>
    <col min="1" max="1" width="4.7109375" customWidth="1"/>
    <col min="2" max="2" width="9.7109375" bestFit="1" customWidth="1"/>
    <col min="3" max="3" width="14.85546875" bestFit="1" customWidth="1"/>
    <col min="4" max="5" width="15.42578125" style="1" customWidth="1"/>
    <col min="9" max="9" width="14.85546875" bestFit="1" customWidth="1"/>
    <col min="10" max="10" width="15.42578125" customWidth="1"/>
  </cols>
  <sheetData>
    <row r="1" spans="2:11" x14ac:dyDescent="0.25">
      <c r="D1"/>
      <c r="E1"/>
    </row>
    <row r="2" spans="2:11" s="9" customFormat="1" ht="24.95" customHeight="1" x14ac:dyDescent="0.25">
      <c r="B2" s="8" t="s">
        <v>29</v>
      </c>
    </row>
    <row r="3" spans="2:11" x14ac:dyDescent="0.25">
      <c r="D3"/>
      <c r="E3"/>
    </row>
    <row r="4" spans="2:11" x14ac:dyDescent="0.25">
      <c r="D4"/>
      <c r="E4"/>
    </row>
    <row r="5" spans="2:11" x14ac:dyDescent="0.25">
      <c r="B5" s="21" t="s">
        <v>20</v>
      </c>
      <c r="C5" s="22"/>
      <c r="D5" s="23"/>
      <c r="E5" s="24">
        <f>t_Juli_Einnahmen[[#Totals],[Betrag]]</f>
        <v>2750</v>
      </c>
    </row>
    <row r="6" spans="2:11" x14ac:dyDescent="0.25">
      <c r="B6" s="25" t="s">
        <v>21</v>
      </c>
      <c r="C6" s="26"/>
      <c r="D6" s="27"/>
      <c r="E6" s="28">
        <f>t_Juli_Ausgaben[[#Totals],[Betrag]]</f>
        <v>800</v>
      </c>
    </row>
    <row r="7" spans="2:11" x14ac:dyDescent="0.25">
      <c r="B7" s="25" t="s">
        <v>22</v>
      </c>
      <c r="C7" s="26"/>
      <c r="D7" s="27"/>
      <c r="E7" s="29">
        <f>E5-E6</f>
        <v>1950</v>
      </c>
    </row>
    <row r="8" spans="2:11" x14ac:dyDescent="0.25">
      <c r="D8"/>
      <c r="E8"/>
    </row>
    <row r="9" spans="2:11" x14ac:dyDescent="0.25">
      <c r="D9"/>
      <c r="E9"/>
    </row>
    <row r="10" spans="2:11" x14ac:dyDescent="0.25">
      <c r="B10" s="6" t="s">
        <v>19</v>
      </c>
      <c r="C10" s="6"/>
      <c r="D10" s="6"/>
      <c r="E10" s="19"/>
      <c r="H10" s="4" t="s">
        <v>16</v>
      </c>
      <c r="I10" s="3"/>
      <c r="J10" s="3"/>
      <c r="K10" s="20"/>
    </row>
    <row r="11" spans="2:11" x14ac:dyDescent="0.25">
      <c r="D11"/>
      <c r="E11"/>
    </row>
    <row r="12" spans="2:11" x14ac:dyDescent="0.25">
      <c r="B12" t="s">
        <v>13</v>
      </c>
      <c r="C12" t="s">
        <v>14</v>
      </c>
      <c r="D12" t="s">
        <v>15</v>
      </c>
      <c r="E12" t="s">
        <v>38</v>
      </c>
      <c r="H12" t="s">
        <v>13</v>
      </c>
      <c r="I12" t="s">
        <v>14</v>
      </c>
      <c r="J12" t="s">
        <v>15</v>
      </c>
      <c r="K12" t="s">
        <v>38</v>
      </c>
    </row>
    <row r="13" spans="2:11" x14ac:dyDescent="0.25">
      <c r="B13" t="s">
        <v>45</v>
      </c>
      <c r="C13" t="s">
        <v>1</v>
      </c>
      <c r="E13" s="1">
        <f>t_Einnahmen_fix[[#Totals],[Betrag]]</f>
        <v>2750</v>
      </c>
      <c r="H13" t="s">
        <v>45</v>
      </c>
      <c r="I13" t="s">
        <v>17</v>
      </c>
      <c r="J13" s="1"/>
      <c r="K13" s="2">
        <f>t_Ausgaben_fix[[#Totals],[Betrag]]</f>
        <v>800</v>
      </c>
    </row>
    <row r="14" spans="2:11" x14ac:dyDescent="0.25">
      <c r="J14" s="1"/>
      <c r="K14" s="2"/>
    </row>
    <row r="15" spans="2:11" x14ac:dyDescent="0.25">
      <c r="J15" s="1"/>
      <c r="K15" s="2"/>
    </row>
    <row r="16" spans="2:11" x14ac:dyDescent="0.25">
      <c r="J16" s="1"/>
      <c r="K16" s="2"/>
    </row>
    <row r="17" spans="2:11" x14ac:dyDescent="0.25">
      <c r="J17" s="1"/>
      <c r="K17" s="2"/>
    </row>
    <row r="18" spans="2:11" x14ac:dyDescent="0.25">
      <c r="J18" s="1"/>
      <c r="K18" s="2"/>
    </row>
    <row r="19" spans="2:11" x14ac:dyDescent="0.25">
      <c r="J19" s="1"/>
      <c r="K19" s="2"/>
    </row>
    <row r="20" spans="2:11" x14ac:dyDescent="0.25">
      <c r="J20" s="1"/>
      <c r="K20" s="2"/>
    </row>
    <row r="21" spans="2:11" x14ac:dyDescent="0.25">
      <c r="J21" s="1"/>
      <c r="K21" s="2"/>
    </row>
    <row r="22" spans="2:11" x14ac:dyDescent="0.25">
      <c r="J22" s="1"/>
      <c r="K22" s="2"/>
    </row>
    <row r="23" spans="2:11" x14ac:dyDescent="0.25">
      <c r="J23" s="1"/>
      <c r="K23" s="2"/>
    </row>
    <row r="24" spans="2:11" x14ac:dyDescent="0.25">
      <c r="B24" t="s">
        <v>11</v>
      </c>
      <c r="D24" s="2"/>
      <c r="E24" s="2">
        <f>SUBTOTAL(109,t_Juli_Einnahmen[Betrag])</f>
        <v>2750</v>
      </c>
      <c r="H24" t="s">
        <v>11</v>
      </c>
      <c r="J24" s="2"/>
      <c r="K24" s="2">
        <f>SUBTOTAL(109,t_Juli_Ausgaben[Betrag])</f>
        <v>800</v>
      </c>
    </row>
    <row r="25" spans="2:11" x14ac:dyDescent="0.25">
      <c r="D25"/>
      <c r="E25"/>
    </row>
    <row r="26" spans="2:11" x14ac:dyDescent="0.25">
      <c r="D26"/>
      <c r="E26"/>
    </row>
    <row r="27" spans="2:11" x14ac:dyDescent="0.25">
      <c r="D27"/>
      <c r="E27"/>
    </row>
    <row r="28" spans="2:11" x14ac:dyDescent="0.25">
      <c r="D28"/>
      <c r="E28"/>
    </row>
    <row r="29" spans="2:11" x14ac:dyDescent="0.25">
      <c r="D29"/>
      <c r="E29"/>
    </row>
    <row r="30" spans="2:11" x14ac:dyDescent="0.25">
      <c r="D30"/>
      <c r="E30"/>
    </row>
    <row r="31" spans="2:11" x14ac:dyDescent="0.25">
      <c r="D31"/>
      <c r="E31"/>
    </row>
    <row r="32" spans="2:11" x14ac:dyDescent="0.25">
      <c r="D32"/>
      <c r="E32"/>
    </row>
    <row r="33" spans="4:5" x14ac:dyDescent="0.25">
      <c r="D33"/>
      <c r="E33"/>
    </row>
    <row r="34" spans="4:5" x14ac:dyDescent="0.25">
      <c r="D34"/>
      <c r="E34"/>
    </row>
    <row r="35" spans="4:5" x14ac:dyDescent="0.25">
      <c r="D35"/>
      <c r="E35"/>
    </row>
    <row r="36" spans="4:5" x14ac:dyDescent="0.25">
      <c r="D36"/>
      <c r="E36"/>
    </row>
    <row r="37" spans="4:5" x14ac:dyDescent="0.25">
      <c r="D37"/>
      <c r="E37"/>
    </row>
    <row r="38" spans="4:5" x14ac:dyDescent="0.25">
      <c r="D38"/>
      <c r="E38"/>
    </row>
    <row r="39" spans="4:5" x14ac:dyDescent="0.25">
      <c r="D39"/>
      <c r="E39"/>
    </row>
    <row r="40" spans="4:5" x14ac:dyDescent="0.25">
      <c r="D40"/>
      <c r="E40"/>
    </row>
  </sheetData>
  <conditionalFormatting sqref="E7">
    <cfRule type="cellIs" dxfId="7" priority="1" operator="lessThan">
      <formula>0</formula>
    </cfRule>
  </conditionalFormatting>
  <pageMargins left="0.7" right="0.7" top="0.78740157499999996" bottom="0.78740157499999996" header="0.3" footer="0.3"/>
  <pageSetup paperSize="9" scale="96" fitToHeight="0" orientation="landscape" horizontalDpi="0" verticalDpi="0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Jahresüberblick</vt:lpstr>
      <vt:lpstr>Fixe Einnahmen und Ausgaben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2025-07-16T09:47:36Z</cp:lastPrinted>
  <dcterms:created xsi:type="dcterms:W3CDTF">2025-07-15T08:49:17Z</dcterms:created>
  <dcterms:modified xsi:type="dcterms:W3CDTF">2025-07-16T12:52:07Z</dcterms:modified>
</cp:coreProperties>
</file>